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autoCompressPictures="0" defaultThemeVersion="124226"/>
  <mc:AlternateContent xmlns:mc="http://schemas.openxmlformats.org/markup-compatibility/2006">
    <mc:Choice Requires="x15">
      <x15ac:absPath xmlns:x15ac="http://schemas.microsoft.com/office/spreadsheetml/2010/11/ac" url="C:\Users\kulathungam\Documents\1- NCOE\PD Hearth Master Trainer\FINAL TOT Volunteer Manual TOF etc Feb 2016 - ENGLISH\PDH FINAL Web Ready Files March 2016 on website\"/>
    </mc:Choice>
  </mc:AlternateContent>
  <bookViews>
    <workbookView xWindow="1140" yWindow="60" windowWidth="16605" windowHeight="9375"/>
  </bookViews>
  <sheets>
    <sheet name="Introduction" sheetId="58" r:id="rId1"/>
    <sheet name="Instructions" sheetId="59" r:id="rId2"/>
    <sheet name="Food_List" sheetId="60" state="hidden" r:id="rId3"/>
    <sheet name="Master" sheetId="4" r:id="rId4"/>
    <sheet name="Menu Day 01" sheetId="2" r:id="rId5"/>
    <sheet name="Menu Day 02" sheetId="61" r:id="rId6"/>
    <sheet name="Menu Day 03" sheetId="62" r:id="rId7"/>
  </sheets>
  <definedNames>
    <definedName name="Additional">Master!$A$269:$A$286</definedName>
    <definedName name="Dairy">Master!$A$61:$A$69</definedName>
    <definedName name="Eggs">Master!$A$136:$A$144</definedName>
    <definedName name="Fats">Master!$A$244:$A$251</definedName>
    <definedName name="Flesh">Master!$A$71:$A$134</definedName>
    <definedName name="Fruits">Master!$A$182:$A$242</definedName>
    <definedName name="Grain">Master!$A$4:$A$34</definedName>
    <definedName name="Misc">Master!$A$253:$A$267</definedName>
    <definedName name="Nuts">Master!$A$36:$A$59</definedName>
    <definedName name="_xlnm.Print_Area" localSheetId="3">Master!$A$1:$G$180</definedName>
    <definedName name="_xlnm.Print_Titles" localSheetId="3">Master!$1:$2</definedName>
    <definedName name="VitA">Master!$A$146:$A$180</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24" i="2" l="1"/>
  <c r="B67" i="62"/>
  <c r="B66" i="62"/>
  <c r="B65" i="62"/>
  <c r="B64" i="62"/>
  <c r="B63" i="62"/>
  <c r="B62" i="62"/>
  <c r="B61" i="62"/>
  <c r="B60" i="62"/>
  <c r="B59" i="62"/>
  <c r="B58" i="62"/>
  <c r="B57" i="62"/>
  <c r="B56" i="62"/>
  <c r="B55" i="62"/>
  <c r="B54" i="62"/>
  <c r="B53" i="62"/>
  <c r="B52" i="62"/>
  <c r="B51" i="62"/>
  <c r="B50" i="62"/>
  <c r="B49" i="62"/>
  <c r="B48" i="62"/>
  <c r="B47" i="62"/>
  <c r="B46" i="62"/>
  <c r="B45" i="62"/>
  <c r="B44" i="62"/>
  <c r="B43" i="62"/>
  <c r="D36" i="62"/>
  <c r="S35" i="62"/>
  <c r="T35" i="62" s="1"/>
  <c r="D67" i="62" s="1"/>
  <c r="R35" i="62"/>
  <c r="F67" i="62" s="1"/>
  <c r="Q35" i="62"/>
  <c r="P35" i="62"/>
  <c r="O35" i="62"/>
  <c r="N35" i="62"/>
  <c r="M35" i="62"/>
  <c r="L35" i="62"/>
  <c r="K35" i="62"/>
  <c r="J35" i="62"/>
  <c r="I35" i="62"/>
  <c r="H35" i="62"/>
  <c r="G35" i="62"/>
  <c r="F35" i="62"/>
  <c r="E35" i="62"/>
  <c r="S34" i="62"/>
  <c r="T34" i="62"/>
  <c r="D66" i="62" s="1"/>
  <c r="R34" i="62"/>
  <c r="F66" i="62"/>
  <c r="Q34" i="62"/>
  <c r="P34" i="62"/>
  <c r="O34" i="62"/>
  <c r="N34" i="62"/>
  <c r="M34" i="62"/>
  <c r="L34" i="62"/>
  <c r="K34" i="62"/>
  <c r="J34" i="62"/>
  <c r="I34" i="62"/>
  <c r="H34" i="62"/>
  <c r="G34" i="62"/>
  <c r="F34" i="62"/>
  <c r="E34" i="62"/>
  <c r="S33" i="62"/>
  <c r="T33" i="62" s="1"/>
  <c r="D65" i="62" s="1"/>
  <c r="R33" i="62"/>
  <c r="F65" i="62"/>
  <c r="Q33" i="62"/>
  <c r="P33" i="62"/>
  <c r="O33" i="62"/>
  <c r="N33" i="62"/>
  <c r="M33" i="62"/>
  <c r="L33" i="62"/>
  <c r="K33" i="62"/>
  <c r="J33" i="62"/>
  <c r="I33" i="62"/>
  <c r="H33" i="62"/>
  <c r="G33" i="62"/>
  <c r="F33" i="62"/>
  <c r="E33" i="62"/>
  <c r="S32" i="62"/>
  <c r="T32" i="62"/>
  <c r="D64" i="62"/>
  <c r="R32" i="62"/>
  <c r="F64" i="62"/>
  <c r="Q32" i="62"/>
  <c r="P32" i="62"/>
  <c r="O32" i="62"/>
  <c r="N32" i="62"/>
  <c r="M32" i="62"/>
  <c r="L32" i="62"/>
  <c r="K32" i="62"/>
  <c r="J32" i="62"/>
  <c r="I32" i="62"/>
  <c r="H32" i="62"/>
  <c r="G32" i="62"/>
  <c r="F32" i="62"/>
  <c r="E32" i="62"/>
  <c r="S31" i="62"/>
  <c r="T31" i="62" s="1"/>
  <c r="D63" i="62" s="1"/>
  <c r="R31" i="62"/>
  <c r="F63" i="62" s="1"/>
  <c r="Q31" i="62"/>
  <c r="P31" i="62"/>
  <c r="O31" i="62"/>
  <c r="N31" i="62"/>
  <c r="M31" i="62"/>
  <c r="L31" i="62"/>
  <c r="K31" i="62"/>
  <c r="J31" i="62"/>
  <c r="I31" i="62"/>
  <c r="H31" i="62"/>
  <c r="G31" i="62"/>
  <c r="F31" i="62"/>
  <c r="E31" i="62"/>
  <c r="S30" i="62"/>
  <c r="T30" i="62"/>
  <c r="D62" i="62" s="1"/>
  <c r="R30" i="62"/>
  <c r="F62" i="62"/>
  <c r="Q30" i="62"/>
  <c r="P30" i="62"/>
  <c r="O30" i="62"/>
  <c r="N30" i="62"/>
  <c r="M30" i="62"/>
  <c r="L30" i="62"/>
  <c r="K30" i="62"/>
  <c r="J30" i="62"/>
  <c r="I30" i="62"/>
  <c r="H30" i="62"/>
  <c r="G30" i="62"/>
  <c r="F30" i="62"/>
  <c r="E30" i="62"/>
  <c r="S29" i="62"/>
  <c r="T29" i="62" s="1"/>
  <c r="D61" i="62" s="1"/>
  <c r="R29" i="62"/>
  <c r="F61" i="62"/>
  <c r="Q29" i="62"/>
  <c r="P29" i="62"/>
  <c r="O29" i="62"/>
  <c r="N29" i="62"/>
  <c r="M29" i="62"/>
  <c r="L29" i="62"/>
  <c r="K29" i="62"/>
  <c r="J29" i="62"/>
  <c r="I29" i="62"/>
  <c r="H29" i="62"/>
  <c r="G29" i="62"/>
  <c r="F29" i="62"/>
  <c r="E29" i="62"/>
  <c r="S28" i="62"/>
  <c r="T28" i="62"/>
  <c r="D60" i="62"/>
  <c r="R28" i="62"/>
  <c r="F60" i="62"/>
  <c r="Q28" i="62"/>
  <c r="P28" i="62"/>
  <c r="O28" i="62"/>
  <c r="N28" i="62"/>
  <c r="M28" i="62"/>
  <c r="L28" i="62"/>
  <c r="K28" i="62"/>
  <c r="J28" i="62"/>
  <c r="I28" i="62"/>
  <c r="H28" i="62"/>
  <c r="G28" i="62"/>
  <c r="F28" i="62"/>
  <c r="E28" i="62"/>
  <c r="S27" i="62"/>
  <c r="T27" i="62" s="1"/>
  <c r="D59" i="62" s="1"/>
  <c r="R27" i="62"/>
  <c r="F59" i="62" s="1"/>
  <c r="Q27" i="62"/>
  <c r="P27" i="62"/>
  <c r="O27" i="62"/>
  <c r="N27" i="62"/>
  <c r="M27" i="62"/>
  <c r="L27" i="62"/>
  <c r="K27" i="62"/>
  <c r="J27" i="62"/>
  <c r="I27" i="62"/>
  <c r="H27" i="62"/>
  <c r="G27" i="62"/>
  <c r="F27" i="62"/>
  <c r="E27" i="62"/>
  <c r="S26" i="62"/>
  <c r="T26" i="62"/>
  <c r="D58" i="62" s="1"/>
  <c r="R26" i="62"/>
  <c r="F58" i="62"/>
  <c r="Q26" i="62"/>
  <c r="P26" i="62"/>
  <c r="O26" i="62"/>
  <c r="N26" i="62"/>
  <c r="M26" i="62"/>
  <c r="L26" i="62"/>
  <c r="K26" i="62"/>
  <c r="J26" i="62"/>
  <c r="I26" i="62"/>
  <c r="H26" i="62"/>
  <c r="G26" i="62"/>
  <c r="F26" i="62"/>
  <c r="E26" i="62"/>
  <c r="S25" i="62"/>
  <c r="T25" i="62" s="1"/>
  <c r="D57" i="62" s="1"/>
  <c r="R25" i="62"/>
  <c r="F57" i="62"/>
  <c r="Q25" i="62"/>
  <c r="P25" i="62"/>
  <c r="O25" i="62"/>
  <c r="N25" i="62"/>
  <c r="M25" i="62"/>
  <c r="L25" i="62"/>
  <c r="K25" i="62"/>
  <c r="J25" i="62"/>
  <c r="I25" i="62"/>
  <c r="H25" i="62"/>
  <c r="G25" i="62"/>
  <c r="F25" i="62"/>
  <c r="E25" i="62"/>
  <c r="S24" i="62"/>
  <c r="T24" i="62"/>
  <c r="D56" i="62"/>
  <c r="R24" i="62"/>
  <c r="F56" i="62"/>
  <c r="Q24" i="62"/>
  <c r="P24" i="62"/>
  <c r="O24" i="62"/>
  <c r="N24" i="62"/>
  <c r="M24" i="62"/>
  <c r="L24" i="62"/>
  <c r="L36" i="62" s="1"/>
  <c r="L37" i="62" s="1"/>
  <c r="K24" i="62"/>
  <c r="J24" i="62"/>
  <c r="I24" i="62"/>
  <c r="H24" i="62"/>
  <c r="H36" i="62" s="1"/>
  <c r="H37" i="62" s="1"/>
  <c r="G24" i="62"/>
  <c r="F24" i="62"/>
  <c r="E24" i="62"/>
  <c r="S22" i="62"/>
  <c r="T22" i="62" s="1"/>
  <c r="D54" i="62" s="1"/>
  <c r="R22" i="62"/>
  <c r="F54" i="62" s="1"/>
  <c r="Q22" i="62"/>
  <c r="P22" i="62"/>
  <c r="O22" i="62"/>
  <c r="N22" i="62"/>
  <c r="M22" i="62"/>
  <c r="L22" i="62"/>
  <c r="K22" i="62"/>
  <c r="J22" i="62"/>
  <c r="I22" i="62"/>
  <c r="H22" i="62"/>
  <c r="G22" i="62"/>
  <c r="F22" i="62"/>
  <c r="E22" i="62"/>
  <c r="S21" i="62"/>
  <c r="T21" i="62"/>
  <c r="D53" i="62" s="1"/>
  <c r="R21" i="62"/>
  <c r="F53" i="62"/>
  <c r="Q21" i="62"/>
  <c r="P21" i="62"/>
  <c r="O21" i="62"/>
  <c r="N21" i="62"/>
  <c r="M21" i="62"/>
  <c r="L21" i="62"/>
  <c r="K21" i="62"/>
  <c r="J21" i="62"/>
  <c r="I21" i="62"/>
  <c r="H21" i="62"/>
  <c r="G21" i="62"/>
  <c r="F21" i="62"/>
  <c r="E21" i="62"/>
  <c r="S20" i="62"/>
  <c r="T20" i="62" s="1"/>
  <c r="D52" i="62" s="1"/>
  <c r="R20" i="62"/>
  <c r="F52" i="62"/>
  <c r="Q20" i="62"/>
  <c r="P20" i="62"/>
  <c r="O20" i="62"/>
  <c r="N20" i="62"/>
  <c r="M20" i="62"/>
  <c r="L20" i="62"/>
  <c r="K20" i="62"/>
  <c r="J20" i="62"/>
  <c r="I20" i="62"/>
  <c r="H20" i="62"/>
  <c r="G20" i="62"/>
  <c r="F20" i="62"/>
  <c r="E20" i="62"/>
  <c r="S19" i="62"/>
  <c r="T19" i="62"/>
  <c r="D51" i="62"/>
  <c r="R19" i="62"/>
  <c r="Q19" i="62"/>
  <c r="P19" i="62"/>
  <c r="O19" i="62"/>
  <c r="N19" i="62"/>
  <c r="M19" i="62"/>
  <c r="L19" i="62"/>
  <c r="K19" i="62"/>
  <c r="J19" i="62"/>
  <c r="I19" i="62"/>
  <c r="H19" i="62"/>
  <c r="G19" i="62"/>
  <c r="F19" i="62"/>
  <c r="E19" i="62"/>
  <c r="S18" i="62"/>
  <c r="T18" i="62"/>
  <c r="D50" i="62" s="1"/>
  <c r="R18" i="62"/>
  <c r="F50" i="62"/>
  <c r="Q18" i="62"/>
  <c r="P18" i="62"/>
  <c r="O18" i="62"/>
  <c r="N18" i="62"/>
  <c r="M18" i="62"/>
  <c r="L18" i="62"/>
  <c r="K18" i="62"/>
  <c r="J18" i="62"/>
  <c r="I18" i="62"/>
  <c r="H18" i="62"/>
  <c r="G18" i="62"/>
  <c r="F18" i="62"/>
  <c r="E18" i="62"/>
  <c r="S17" i="62"/>
  <c r="T17" i="62"/>
  <c r="D49" i="62"/>
  <c r="R17" i="62"/>
  <c r="F49" i="62" s="1"/>
  <c r="Q17" i="62"/>
  <c r="P17" i="62"/>
  <c r="O17" i="62"/>
  <c r="N17" i="62"/>
  <c r="M17" i="62"/>
  <c r="L17" i="62"/>
  <c r="K17" i="62"/>
  <c r="J17" i="62"/>
  <c r="I17" i="62"/>
  <c r="H17" i="62"/>
  <c r="G17" i="62"/>
  <c r="F17" i="62"/>
  <c r="E17" i="62"/>
  <c r="S16" i="62"/>
  <c r="T16" i="62" s="1"/>
  <c r="D48" i="62" s="1"/>
  <c r="R16" i="62"/>
  <c r="F48" i="62"/>
  <c r="Q16" i="62"/>
  <c r="P16" i="62"/>
  <c r="O16" i="62"/>
  <c r="N16" i="62"/>
  <c r="M16" i="62"/>
  <c r="L16" i="62"/>
  <c r="K16" i="62"/>
  <c r="J16" i="62"/>
  <c r="I16" i="62"/>
  <c r="H16" i="62"/>
  <c r="G16" i="62"/>
  <c r="F16" i="62"/>
  <c r="E16" i="62"/>
  <c r="S15" i="62"/>
  <c r="T15" i="62"/>
  <c r="D47" i="62"/>
  <c r="R15" i="62"/>
  <c r="F47" i="62" s="1"/>
  <c r="Q15" i="62"/>
  <c r="P15" i="62"/>
  <c r="P36" i="62" s="1"/>
  <c r="P37" i="62" s="1"/>
  <c r="O15" i="62"/>
  <c r="N15" i="62"/>
  <c r="M15" i="62"/>
  <c r="L15" i="62"/>
  <c r="K15" i="62"/>
  <c r="J15" i="62"/>
  <c r="I15" i="62"/>
  <c r="H15" i="62"/>
  <c r="G15" i="62"/>
  <c r="F15" i="62"/>
  <c r="E15" i="62"/>
  <c r="S14" i="62"/>
  <c r="T14" i="62"/>
  <c r="D46" i="62" s="1"/>
  <c r="R14" i="62"/>
  <c r="F46" i="62"/>
  <c r="Q14" i="62"/>
  <c r="P14" i="62"/>
  <c r="O14" i="62"/>
  <c r="N14" i="62"/>
  <c r="M14" i="62"/>
  <c r="L14" i="62"/>
  <c r="K14" i="62"/>
  <c r="J14" i="62"/>
  <c r="I14" i="62"/>
  <c r="H14" i="62"/>
  <c r="G14" i="62"/>
  <c r="F14" i="62"/>
  <c r="E14" i="62"/>
  <c r="S13" i="62"/>
  <c r="T13" i="62"/>
  <c r="D45" i="62"/>
  <c r="R13" i="62"/>
  <c r="F45" i="62" s="1"/>
  <c r="Q13" i="62"/>
  <c r="P13" i="62"/>
  <c r="O13" i="62"/>
  <c r="N13" i="62"/>
  <c r="M13" i="62"/>
  <c r="L13" i="62"/>
  <c r="K13" i="62"/>
  <c r="J13" i="62"/>
  <c r="I13" i="62"/>
  <c r="H13" i="62"/>
  <c r="G13" i="62"/>
  <c r="F13" i="62"/>
  <c r="E13" i="62"/>
  <c r="S12" i="62"/>
  <c r="T12" i="62" s="1"/>
  <c r="D44" i="62" s="1"/>
  <c r="Q12" i="62"/>
  <c r="O12" i="62"/>
  <c r="O36" i="62" s="1"/>
  <c r="P12" i="62"/>
  <c r="M12" i="62"/>
  <c r="N12" i="62"/>
  <c r="K12" i="62"/>
  <c r="K36" i="62" s="1"/>
  <c r="L12" i="62"/>
  <c r="I12" i="62"/>
  <c r="J12" i="62"/>
  <c r="G12" i="62"/>
  <c r="G36" i="62" s="1"/>
  <c r="H12" i="62"/>
  <c r="E12" i="62"/>
  <c r="F12" i="62"/>
  <c r="S11" i="62"/>
  <c r="T11" i="62" s="1"/>
  <c r="D43" i="62" s="1"/>
  <c r="Q11" i="62"/>
  <c r="R11" i="62"/>
  <c r="F43" i="62"/>
  <c r="O11" i="62"/>
  <c r="P11" i="62"/>
  <c r="M11" i="62"/>
  <c r="M36" i="62" s="1"/>
  <c r="N11" i="62"/>
  <c r="N36" i="62" s="1"/>
  <c r="N37" i="62" s="1"/>
  <c r="K11" i="62"/>
  <c r="L11" i="62"/>
  <c r="I11" i="62"/>
  <c r="I36" i="62" s="1"/>
  <c r="J11" i="62"/>
  <c r="J36" i="62" s="1"/>
  <c r="J37" i="62" s="1"/>
  <c r="G11" i="62"/>
  <c r="H11" i="62"/>
  <c r="E11" i="62"/>
  <c r="E36" i="62" s="1"/>
  <c r="F11" i="62"/>
  <c r="B67" i="61"/>
  <c r="B66" i="61"/>
  <c r="B65" i="61"/>
  <c r="B64" i="61"/>
  <c r="B63" i="61"/>
  <c r="B62" i="61"/>
  <c r="B61" i="61"/>
  <c r="B60" i="61"/>
  <c r="B59" i="61"/>
  <c r="B58" i="61"/>
  <c r="B57" i="61"/>
  <c r="B56" i="61"/>
  <c r="B55" i="61"/>
  <c r="B54" i="61"/>
  <c r="B53" i="61"/>
  <c r="B52" i="61"/>
  <c r="B51" i="61"/>
  <c r="B50" i="61"/>
  <c r="B49" i="61"/>
  <c r="B48" i="61"/>
  <c r="B47" i="61"/>
  <c r="B46" i="61"/>
  <c r="B45" i="61"/>
  <c r="B44" i="61"/>
  <c r="B43" i="61"/>
  <c r="D36" i="61"/>
  <c r="S35" i="61"/>
  <c r="T35" i="61"/>
  <c r="D67" i="61" s="1"/>
  <c r="R35" i="61"/>
  <c r="F67" i="61"/>
  <c r="Q35" i="61"/>
  <c r="P35" i="61"/>
  <c r="O35" i="61"/>
  <c r="N35" i="61"/>
  <c r="M35" i="61"/>
  <c r="L35" i="61"/>
  <c r="K35" i="61"/>
  <c r="J35" i="61"/>
  <c r="I35" i="61"/>
  <c r="H35" i="61"/>
  <c r="G35" i="61"/>
  <c r="F35" i="61"/>
  <c r="E35" i="61"/>
  <c r="S34" i="61"/>
  <c r="T34" i="61"/>
  <c r="D66" i="61"/>
  <c r="R34" i="61"/>
  <c r="F66" i="61" s="1"/>
  <c r="Q34" i="61"/>
  <c r="P34" i="61"/>
  <c r="O34" i="61"/>
  <c r="N34" i="61"/>
  <c r="M34" i="61"/>
  <c r="L34" i="61"/>
  <c r="K34" i="61"/>
  <c r="J34" i="61"/>
  <c r="I34" i="61"/>
  <c r="H34" i="61"/>
  <c r="G34" i="61"/>
  <c r="F34" i="61"/>
  <c r="E34" i="61"/>
  <c r="S33" i="61"/>
  <c r="T33" i="61" s="1"/>
  <c r="D65" i="61" s="1"/>
  <c r="R33" i="61"/>
  <c r="F65" i="61"/>
  <c r="Q33" i="61"/>
  <c r="P33" i="61"/>
  <c r="O33" i="61"/>
  <c r="N33" i="61"/>
  <c r="M33" i="61"/>
  <c r="L33" i="61"/>
  <c r="K33" i="61"/>
  <c r="J33" i="61"/>
  <c r="I33" i="61"/>
  <c r="H33" i="61"/>
  <c r="G33" i="61"/>
  <c r="F33" i="61"/>
  <c r="E33" i="61"/>
  <c r="S32" i="61"/>
  <c r="T32" i="61"/>
  <c r="D64" i="61"/>
  <c r="R32" i="61"/>
  <c r="F64" i="61" s="1"/>
  <c r="Q32" i="61"/>
  <c r="P32" i="61"/>
  <c r="O32" i="61"/>
  <c r="N32" i="61"/>
  <c r="M32" i="61"/>
  <c r="L32" i="61"/>
  <c r="K32" i="61"/>
  <c r="J32" i="61"/>
  <c r="I32" i="61"/>
  <c r="H32" i="61"/>
  <c r="G32" i="61"/>
  <c r="F32" i="61"/>
  <c r="E32" i="61"/>
  <c r="S31" i="61"/>
  <c r="T31" i="61"/>
  <c r="D63" i="61" s="1"/>
  <c r="R31" i="61"/>
  <c r="F63" i="61"/>
  <c r="Q31" i="61"/>
  <c r="P31" i="61"/>
  <c r="O31" i="61"/>
  <c r="N31" i="61"/>
  <c r="M31" i="61"/>
  <c r="L31" i="61"/>
  <c r="K31" i="61"/>
  <c r="J31" i="61"/>
  <c r="I31" i="61"/>
  <c r="H31" i="61"/>
  <c r="G31" i="61"/>
  <c r="F31" i="61"/>
  <c r="E31" i="61"/>
  <c r="S30" i="61"/>
  <c r="T30" i="61"/>
  <c r="D62" i="61"/>
  <c r="R30" i="61"/>
  <c r="F62" i="61" s="1"/>
  <c r="Q30" i="61"/>
  <c r="P30" i="61"/>
  <c r="O30" i="61"/>
  <c r="N30" i="61"/>
  <c r="M30" i="61"/>
  <c r="L30" i="61"/>
  <c r="K30" i="61"/>
  <c r="J30" i="61"/>
  <c r="I30" i="61"/>
  <c r="H30" i="61"/>
  <c r="G30" i="61"/>
  <c r="F30" i="61"/>
  <c r="E30" i="61"/>
  <c r="S29" i="61"/>
  <c r="T29" i="61" s="1"/>
  <c r="D61" i="61" s="1"/>
  <c r="R29" i="61"/>
  <c r="F61" i="61"/>
  <c r="Q29" i="61"/>
  <c r="P29" i="61"/>
  <c r="O29" i="61"/>
  <c r="N29" i="61"/>
  <c r="M29" i="61"/>
  <c r="L29" i="61"/>
  <c r="K29" i="61"/>
  <c r="J29" i="61"/>
  <c r="I29" i="61"/>
  <c r="H29" i="61"/>
  <c r="G29" i="61"/>
  <c r="F29" i="61"/>
  <c r="E29" i="61"/>
  <c r="S28" i="61"/>
  <c r="T28" i="61"/>
  <c r="D60" i="61"/>
  <c r="R28" i="61"/>
  <c r="F60" i="61" s="1"/>
  <c r="Q28" i="61"/>
  <c r="P28" i="61"/>
  <c r="O28" i="61"/>
  <c r="N28" i="61"/>
  <c r="M28" i="61"/>
  <c r="L28" i="61"/>
  <c r="K28" i="61"/>
  <c r="J28" i="61"/>
  <c r="I28" i="61"/>
  <c r="H28" i="61"/>
  <c r="G28" i="61"/>
  <c r="G36" i="61" s="1"/>
  <c r="F28" i="61"/>
  <c r="E28" i="61"/>
  <c r="S27" i="61"/>
  <c r="T27" i="61"/>
  <c r="D59" i="61" s="1"/>
  <c r="R27" i="61"/>
  <c r="F59" i="61"/>
  <c r="Q27" i="61"/>
  <c r="P27" i="61"/>
  <c r="O27" i="61"/>
  <c r="N27" i="61"/>
  <c r="M27" i="61"/>
  <c r="L27" i="61"/>
  <c r="K27" i="61"/>
  <c r="J27" i="61"/>
  <c r="I27" i="61"/>
  <c r="H27" i="61"/>
  <c r="G27" i="61"/>
  <c r="F27" i="61"/>
  <c r="E27" i="61"/>
  <c r="S26" i="61"/>
  <c r="T26" i="61"/>
  <c r="D58" i="61"/>
  <c r="R26" i="61"/>
  <c r="F58" i="61" s="1"/>
  <c r="Q26" i="61"/>
  <c r="P26" i="61"/>
  <c r="O26" i="61"/>
  <c r="N26" i="61"/>
  <c r="M26" i="61"/>
  <c r="L26" i="61"/>
  <c r="K26" i="61"/>
  <c r="J26" i="61"/>
  <c r="I26" i="61"/>
  <c r="H26" i="61"/>
  <c r="G26" i="61"/>
  <c r="F26" i="61"/>
  <c r="E26" i="61"/>
  <c r="S25" i="61"/>
  <c r="T25" i="61" s="1"/>
  <c r="D57" i="61" s="1"/>
  <c r="Q25" i="61"/>
  <c r="P25" i="61"/>
  <c r="O25" i="61"/>
  <c r="N25" i="61"/>
  <c r="M25" i="61"/>
  <c r="L25" i="61"/>
  <c r="K25" i="61"/>
  <c r="J25" i="61"/>
  <c r="I25" i="61"/>
  <c r="H25" i="61"/>
  <c r="G25" i="61"/>
  <c r="F25" i="61"/>
  <c r="E25" i="61"/>
  <c r="S24" i="61"/>
  <c r="T24" i="61" s="1"/>
  <c r="D56" i="61" s="1"/>
  <c r="R24" i="61"/>
  <c r="F56" i="61"/>
  <c r="Q24" i="61"/>
  <c r="P24" i="61"/>
  <c r="O24" i="61"/>
  <c r="N24" i="61"/>
  <c r="M24" i="61"/>
  <c r="L24" i="61"/>
  <c r="K24" i="61"/>
  <c r="J24" i="61"/>
  <c r="I24" i="61"/>
  <c r="H24" i="61"/>
  <c r="G24" i="61"/>
  <c r="F24" i="61"/>
  <c r="E24" i="61"/>
  <c r="S22" i="61"/>
  <c r="T22" i="61"/>
  <c r="D54" i="61"/>
  <c r="R22" i="61"/>
  <c r="F54" i="61" s="1"/>
  <c r="Q22" i="61"/>
  <c r="P22" i="61"/>
  <c r="O22" i="61"/>
  <c r="N22" i="61"/>
  <c r="M22" i="61"/>
  <c r="L22" i="61"/>
  <c r="K22" i="61"/>
  <c r="J22" i="61"/>
  <c r="I22" i="61"/>
  <c r="H22" i="61"/>
  <c r="G22" i="61"/>
  <c r="F22" i="61"/>
  <c r="E22" i="61"/>
  <c r="S21" i="61"/>
  <c r="T21" i="61"/>
  <c r="D53" i="61" s="1"/>
  <c r="R21" i="61"/>
  <c r="F53" i="61"/>
  <c r="Q21" i="61"/>
  <c r="P21" i="61"/>
  <c r="O21" i="61"/>
  <c r="N21" i="61"/>
  <c r="M21" i="61"/>
  <c r="L21" i="61"/>
  <c r="K21" i="61"/>
  <c r="J21" i="61"/>
  <c r="I21" i="61"/>
  <c r="H21" i="61"/>
  <c r="G21" i="61"/>
  <c r="F21" i="61"/>
  <c r="E21" i="61"/>
  <c r="S20" i="61"/>
  <c r="T20" i="61"/>
  <c r="D52" i="61"/>
  <c r="R20" i="61"/>
  <c r="F52" i="61" s="1"/>
  <c r="Q20" i="61"/>
  <c r="P20" i="61"/>
  <c r="O20" i="61"/>
  <c r="N20" i="61"/>
  <c r="M20" i="61"/>
  <c r="L20" i="61"/>
  <c r="K20" i="61"/>
  <c r="J20" i="61"/>
  <c r="I20" i="61"/>
  <c r="H20" i="61"/>
  <c r="G20" i="61"/>
  <c r="F20" i="61"/>
  <c r="E20" i="61"/>
  <c r="S19" i="61"/>
  <c r="T19" i="61" s="1"/>
  <c r="D51" i="61" s="1"/>
  <c r="R19" i="61"/>
  <c r="Q19" i="61"/>
  <c r="P19" i="61"/>
  <c r="O19" i="61"/>
  <c r="N19" i="61"/>
  <c r="M19" i="61"/>
  <c r="L19" i="61"/>
  <c r="K19" i="61"/>
  <c r="J19" i="61"/>
  <c r="I19" i="61"/>
  <c r="H19" i="61"/>
  <c r="G19" i="61"/>
  <c r="F19" i="61"/>
  <c r="E19" i="61"/>
  <c r="S18" i="61"/>
  <c r="T18" i="61" s="1"/>
  <c r="D50" i="61" s="1"/>
  <c r="R18" i="61"/>
  <c r="F50" i="61" s="1"/>
  <c r="Q18" i="61"/>
  <c r="P18" i="61"/>
  <c r="O18" i="61"/>
  <c r="N18" i="61"/>
  <c r="M18" i="61"/>
  <c r="L18" i="61"/>
  <c r="K18" i="61"/>
  <c r="J18" i="61"/>
  <c r="I18" i="61"/>
  <c r="H18" i="61"/>
  <c r="G18" i="61"/>
  <c r="F18" i="61"/>
  <c r="E18" i="61"/>
  <c r="S17" i="61"/>
  <c r="T17" i="61"/>
  <c r="D49" i="61" s="1"/>
  <c r="R17" i="61"/>
  <c r="F49" i="61"/>
  <c r="Q17" i="61"/>
  <c r="P17" i="61"/>
  <c r="O17" i="61"/>
  <c r="N17" i="61"/>
  <c r="M17" i="61"/>
  <c r="L17" i="61"/>
  <c r="K17" i="61"/>
  <c r="J17" i="61"/>
  <c r="I17" i="61"/>
  <c r="H17" i="61"/>
  <c r="G17" i="61"/>
  <c r="F17" i="61"/>
  <c r="E17" i="61"/>
  <c r="S16" i="61"/>
  <c r="T16" i="61" s="1"/>
  <c r="D48" i="61" s="1"/>
  <c r="R16" i="61"/>
  <c r="F48" i="61"/>
  <c r="Q16" i="61"/>
  <c r="P16" i="61"/>
  <c r="O16" i="61"/>
  <c r="N16" i="61"/>
  <c r="M16" i="61"/>
  <c r="L16" i="61"/>
  <c r="K16" i="61"/>
  <c r="J16" i="61"/>
  <c r="I16" i="61"/>
  <c r="H16" i="61"/>
  <c r="G16" i="61"/>
  <c r="F16" i="61"/>
  <c r="E16" i="61"/>
  <c r="S15" i="61"/>
  <c r="T15" i="61"/>
  <c r="D47" i="61"/>
  <c r="R15" i="61"/>
  <c r="F47" i="61"/>
  <c r="Q15" i="61"/>
  <c r="P15" i="61"/>
  <c r="O15" i="61"/>
  <c r="N15" i="61"/>
  <c r="M15" i="61"/>
  <c r="L15" i="61"/>
  <c r="L36" i="61" s="1"/>
  <c r="L37" i="61" s="1"/>
  <c r="K15" i="61"/>
  <c r="J15" i="61"/>
  <c r="I15" i="61"/>
  <c r="H15" i="61"/>
  <c r="G15" i="61"/>
  <c r="F15" i="61"/>
  <c r="E15" i="61"/>
  <c r="S14" i="61"/>
  <c r="T14" i="61" s="1"/>
  <c r="D46" i="61" s="1"/>
  <c r="R14" i="61"/>
  <c r="F46" i="61"/>
  <c r="Q14" i="61"/>
  <c r="P14" i="61"/>
  <c r="O14" i="61"/>
  <c r="N14" i="61"/>
  <c r="M14" i="61"/>
  <c r="L14" i="61"/>
  <c r="K14" i="61"/>
  <c r="J14" i="61"/>
  <c r="I14" i="61"/>
  <c r="H14" i="61"/>
  <c r="G14" i="61"/>
  <c r="F14" i="61"/>
  <c r="E14" i="61"/>
  <c r="S13" i="61"/>
  <c r="T13" i="61" s="1"/>
  <c r="D45" i="61" s="1"/>
  <c r="R13" i="61"/>
  <c r="F45" i="61"/>
  <c r="Q13" i="61"/>
  <c r="P13" i="61"/>
  <c r="O13" i="61"/>
  <c r="N13" i="61"/>
  <c r="M13" i="61"/>
  <c r="L13" i="61"/>
  <c r="K13" i="61"/>
  <c r="J13" i="61"/>
  <c r="I13" i="61"/>
  <c r="H13" i="61"/>
  <c r="H36" i="61" s="1"/>
  <c r="H37" i="61" s="1"/>
  <c r="G13" i="61"/>
  <c r="F13" i="61"/>
  <c r="E13" i="61"/>
  <c r="S12" i="61"/>
  <c r="T12" i="61" s="1"/>
  <c r="D44" i="61"/>
  <c r="Q12" i="61"/>
  <c r="P12" i="61"/>
  <c r="O12" i="61"/>
  <c r="N12" i="61"/>
  <c r="M12" i="61"/>
  <c r="L12" i="61"/>
  <c r="K12" i="61"/>
  <c r="J12" i="61"/>
  <c r="I12" i="61"/>
  <c r="H12" i="61"/>
  <c r="G12" i="61"/>
  <c r="F12" i="61"/>
  <c r="E12" i="61"/>
  <c r="S11" i="61"/>
  <c r="T11" i="61" s="1"/>
  <c r="D43" i="61"/>
  <c r="Q11" i="61"/>
  <c r="Q36" i="61" s="1"/>
  <c r="P11" i="61"/>
  <c r="O11" i="61"/>
  <c r="N11" i="61"/>
  <c r="N36" i="61" s="1"/>
  <c r="N37" i="61" s="1"/>
  <c r="M11" i="61"/>
  <c r="M36" i="61" s="1"/>
  <c r="L11" i="61"/>
  <c r="K11" i="61"/>
  <c r="J11" i="61"/>
  <c r="I11" i="61"/>
  <c r="I36" i="61" s="1"/>
  <c r="H11" i="61"/>
  <c r="G11" i="61"/>
  <c r="F11" i="61"/>
  <c r="E11" i="61"/>
  <c r="E36" i="61" s="1"/>
  <c r="B54" i="2"/>
  <c r="B53" i="2"/>
  <c r="B52" i="2"/>
  <c r="B51" i="2"/>
  <c r="B50" i="2"/>
  <c r="B49" i="2"/>
  <c r="B48" i="2"/>
  <c r="B47" i="2"/>
  <c r="B46" i="2"/>
  <c r="B45" i="2"/>
  <c r="B44" i="2"/>
  <c r="B43" i="2"/>
  <c r="R35" i="2"/>
  <c r="F67" i="2" s="1"/>
  <c r="R34" i="2"/>
  <c r="F66" i="2"/>
  <c r="R33" i="2"/>
  <c r="F65" i="2" s="1"/>
  <c r="R32" i="2"/>
  <c r="F64" i="2" s="1"/>
  <c r="R31" i="2"/>
  <c r="F63" i="2" s="1"/>
  <c r="R30" i="2"/>
  <c r="F62" i="2" s="1"/>
  <c r="R29" i="2"/>
  <c r="F61" i="2" s="1"/>
  <c r="R28" i="2"/>
  <c r="F60" i="2"/>
  <c r="R27" i="2"/>
  <c r="F59" i="2" s="1"/>
  <c r="R26" i="2"/>
  <c r="F58" i="2"/>
  <c r="P35" i="2"/>
  <c r="P34" i="2"/>
  <c r="P33" i="2"/>
  <c r="P32" i="2"/>
  <c r="P31" i="2"/>
  <c r="P30" i="2"/>
  <c r="P29" i="2"/>
  <c r="P28" i="2"/>
  <c r="P27" i="2"/>
  <c r="P26" i="2"/>
  <c r="N35" i="2"/>
  <c r="N34" i="2"/>
  <c r="N33" i="2"/>
  <c r="N32" i="2"/>
  <c r="N31" i="2"/>
  <c r="N30" i="2"/>
  <c r="N29" i="2"/>
  <c r="N28" i="2"/>
  <c r="N27" i="2"/>
  <c r="N26" i="2"/>
  <c r="L35" i="2"/>
  <c r="L34" i="2"/>
  <c r="L33" i="2"/>
  <c r="L32" i="2"/>
  <c r="L31" i="2"/>
  <c r="L30" i="2"/>
  <c r="L29" i="2"/>
  <c r="L28" i="2"/>
  <c r="L27" i="2"/>
  <c r="L26" i="2"/>
  <c r="J35" i="2"/>
  <c r="J34" i="2"/>
  <c r="J33" i="2"/>
  <c r="J32" i="2"/>
  <c r="J31" i="2"/>
  <c r="J30" i="2"/>
  <c r="J29" i="2"/>
  <c r="J28" i="2"/>
  <c r="J27" i="2"/>
  <c r="J26" i="2"/>
  <c r="H35" i="2"/>
  <c r="H34" i="2"/>
  <c r="H33" i="2"/>
  <c r="H32" i="2"/>
  <c r="H31" i="2"/>
  <c r="H30" i="2"/>
  <c r="H29" i="2"/>
  <c r="H28" i="2"/>
  <c r="H27" i="2"/>
  <c r="H26" i="2"/>
  <c r="P22" i="2"/>
  <c r="P21" i="2"/>
  <c r="P20" i="2"/>
  <c r="P19" i="2"/>
  <c r="P18" i="2"/>
  <c r="P17" i="2"/>
  <c r="P16" i="2"/>
  <c r="P15" i="2"/>
  <c r="N22" i="2"/>
  <c r="N21" i="2"/>
  <c r="N20" i="2"/>
  <c r="N19" i="2"/>
  <c r="N18" i="2"/>
  <c r="N17" i="2"/>
  <c r="N16" i="2"/>
  <c r="N36" i="2" s="1"/>
  <c r="N37" i="2" s="1"/>
  <c r="N15" i="2"/>
  <c r="M11" i="2"/>
  <c r="N11" i="2"/>
  <c r="L22" i="2"/>
  <c r="L21" i="2"/>
  <c r="L20" i="2"/>
  <c r="L19" i="2"/>
  <c r="L18" i="2"/>
  <c r="L17" i="2"/>
  <c r="L16" i="2"/>
  <c r="L15" i="2"/>
  <c r="J22" i="2"/>
  <c r="J21" i="2"/>
  <c r="J20" i="2"/>
  <c r="J19" i="2"/>
  <c r="J18" i="2"/>
  <c r="J36" i="2" s="1"/>
  <c r="J37" i="2" s="1"/>
  <c r="J17" i="2"/>
  <c r="J16" i="2"/>
  <c r="J15" i="2"/>
  <c r="H22" i="2"/>
  <c r="H21" i="2"/>
  <c r="H20" i="2"/>
  <c r="H19" i="2"/>
  <c r="H18" i="2"/>
  <c r="H17" i="2"/>
  <c r="H16" i="2"/>
  <c r="H15" i="2"/>
  <c r="S35" i="2"/>
  <c r="T35" i="2" s="1"/>
  <c r="D67" i="2" s="1"/>
  <c r="S34" i="2"/>
  <c r="T34" i="2"/>
  <c r="D66" i="2" s="1"/>
  <c r="S33" i="2"/>
  <c r="T33" i="2" s="1"/>
  <c r="D65" i="2" s="1"/>
  <c r="S32" i="2"/>
  <c r="T32" i="2"/>
  <c r="D64" i="2" s="1"/>
  <c r="S31" i="2"/>
  <c r="T31" i="2" s="1"/>
  <c r="D63" i="2"/>
  <c r="S30" i="2"/>
  <c r="T30" i="2" s="1"/>
  <c r="D62" i="2" s="1"/>
  <c r="S29" i="2"/>
  <c r="T29" i="2"/>
  <c r="D61" i="2"/>
  <c r="S28" i="2"/>
  <c r="T28" i="2"/>
  <c r="D60" i="2"/>
  <c r="S27" i="2"/>
  <c r="T27" i="2" s="1"/>
  <c r="D59" i="2" s="1"/>
  <c r="S26" i="2"/>
  <c r="T26" i="2"/>
  <c r="D58" i="2" s="1"/>
  <c r="S25" i="2"/>
  <c r="T25" i="2" s="1"/>
  <c r="D57" i="2" s="1"/>
  <c r="S24" i="2"/>
  <c r="T24" i="2"/>
  <c r="D56" i="2" s="1"/>
  <c r="S22" i="2"/>
  <c r="T22" i="2" s="1"/>
  <c r="D54" i="2"/>
  <c r="S21" i="2"/>
  <c r="T21" i="2" s="1"/>
  <c r="D53" i="2" s="1"/>
  <c r="S20" i="2"/>
  <c r="T20" i="2"/>
  <c r="D52" i="2"/>
  <c r="S19" i="2"/>
  <c r="T19" i="2"/>
  <c r="D51" i="2"/>
  <c r="S18" i="2"/>
  <c r="T18" i="2" s="1"/>
  <c r="D50" i="2" s="1"/>
  <c r="S17" i="2"/>
  <c r="T17" i="2"/>
  <c r="D49" i="2" s="1"/>
  <c r="S16" i="2"/>
  <c r="T16" i="2" s="1"/>
  <c r="D48" i="2" s="1"/>
  <c r="S15" i="2"/>
  <c r="T15" i="2"/>
  <c r="D47" i="2" s="1"/>
  <c r="S12" i="2"/>
  <c r="T12" i="2" s="1"/>
  <c r="D44" i="2"/>
  <c r="S11" i="2"/>
  <c r="T11" i="2" s="1"/>
  <c r="D43" i="2" s="1"/>
  <c r="R22" i="2"/>
  <c r="F54" i="2"/>
  <c r="R21" i="2"/>
  <c r="F51" i="2" s="1"/>
  <c r="R20" i="2"/>
  <c r="F52" i="2" s="1"/>
  <c r="R19" i="2"/>
  <c r="R18" i="2"/>
  <c r="F50" i="2"/>
  <c r="R17" i="2"/>
  <c r="F49" i="2"/>
  <c r="R16" i="2"/>
  <c r="F48" i="2"/>
  <c r="R15" i="2"/>
  <c r="F47" i="2"/>
  <c r="Q35" i="2"/>
  <c r="Q34" i="2"/>
  <c r="Q33" i="2"/>
  <c r="Q32" i="2"/>
  <c r="Q31" i="2"/>
  <c r="Q30" i="2"/>
  <c r="Q29" i="2"/>
  <c r="Q28" i="2"/>
  <c r="Q27" i="2"/>
  <c r="Q26" i="2"/>
  <c r="Q25" i="2"/>
  <c r="R25" i="2"/>
  <c r="F57" i="2" s="1"/>
  <c r="Q24" i="2"/>
  <c r="M35" i="2"/>
  <c r="M34" i="2"/>
  <c r="M33" i="2"/>
  <c r="M32" i="2"/>
  <c r="M31" i="2"/>
  <c r="M30" i="2"/>
  <c r="M29" i="2"/>
  <c r="M28" i="2"/>
  <c r="M27" i="2"/>
  <c r="M26" i="2"/>
  <c r="M25" i="2"/>
  <c r="N25" i="2"/>
  <c r="M24" i="2"/>
  <c r="N24" i="2"/>
  <c r="O35" i="2"/>
  <c r="O34" i="2"/>
  <c r="O33" i="2"/>
  <c r="O32" i="2"/>
  <c r="O31" i="2"/>
  <c r="O30" i="2"/>
  <c r="O29" i="2"/>
  <c r="O28" i="2"/>
  <c r="O27" i="2"/>
  <c r="O26" i="2"/>
  <c r="O25" i="2"/>
  <c r="P25" i="2"/>
  <c r="O24" i="2"/>
  <c r="P24" i="2"/>
  <c r="K35" i="2"/>
  <c r="K34" i="2"/>
  <c r="K33" i="2"/>
  <c r="K32" i="2"/>
  <c r="K31" i="2"/>
  <c r="K30" i="2"/>
  <c r="K29" i="2"/>
  <c r="K28" i="2"/>
  <c r="K27" i="2"/>
  <c r="K26" i="2"/>
  <c r="K25" i="2"/>
  <c r="L25" i="2"/>
  <c r="K24" i="2"/>
  <c r="L24" i="2"/>
  <c r="I35" i="2"/>
  <c r="I34" i="2"/>
  <c r="I33" i="2"/>
  <c r="I32" i="2"/>
  <c r="I31" i="2"/>
  <c r="I30" i="2"/>
  <c r="I29" i="2"/>
  <c r="I28" i="2"/>
  <c r="I27" i="2"/>
  <c r="I26" i="2"/>
  <c r="I25" i="2"/>
  <c r="J25" i="2"/>
  <c r="I24" i="2"/>
  <c r="J24" i="2"/>
  <c r="G35" i="2"/>
  <c r="G34" i="2"/>
  <c r="G33" i="2"/>
  <c r="G32" i="2"/>
  <c r="G31" i="2"/>
  <c r="G30" i="2"/>
  <c r="G29" i="2"/>
  <c r="G28" i="2"/>
  <c r="G27" i="2"/>
  <c r="G26" i="2"/>
  <c r="G25" i="2"/>
  <c r="H25" i="2"/>
  <c r="G24" i="2"/>
  <c r="H24" i="2"/>
  <c r="E35" i="2"/>
  <c r="E34" i="2"/>
  <c r="E33" i="2"/>
  <c r="E32" i="2"/>
  <c r="E31" i="2"/>
  <c r="E30" i="2"/>
  <c r="E29" i="2"/>
  <c r="E28" i="2"/>
  <c r="E27" i="2"/>
  <c r="E26" i="2"/>
  <c r="E25" i="2"/>
  <c r="F25" i="2"/>
  <c r="E24" i="2"/>
  <c r="Q11" i="2"/>
  <c r="Q36" i="2" s="1"/>
  <c r="Q22" i="2"/>
  <c r="Q21" i="2"/>
  <c r="Q20" i="2"/>
  <c r="Q19" i="2"/>
  <c r="Q18" i="2"/>
  <c r="Q17" i="2"/>
  <c r="Q16" i="2"/>
  <c r="Q15" i="2"/>
  <c r="Q12" i="2"/>
  <c r="O22" i="2"/>
  <c r="O21" i="2"/>
  <c r="O20" i="2"/>
  <c r="O19" i="2"/>
  <c r="O18" i="2"/>
  <c r="O17" i="2"/>
  <c r="O16" i="2"/>
  <c r="O15" i="2"/>
  <c r="O12" i="2"/>
  <c r="P12" i="2"/>
  <c r="M22" i="2"/>
  <c r="M21" i="2"/>
  <c r="M20" i="2"/>
  <c r="M19" i="2"/>
  <c r="M18" i="2"/>
  <c r="M17" i="2"/>
  <c r="M16" i="2"/>
  <c r="M15" i="2"/>
  <c r="M12" i="2"/>
  <c r="N12" i="2"/>
  <c r="K22" i="2"/>
  <c r="K21" i="2"/>
  <c r="K20" i="2"/>
  <c r="K19" i="2"/>
  <c r="K18" i="2"/>
  <c r="K17" i="2"/>
  <c r="K16" i="2"/>
  <c r="K15" i="2"/>
  <c r="K12" i="2"/>
  <c r="L12" i="2"/>
  <c r="I22" i="2"/>
  <c r="I21" i="2"/>
  <c r="I20" i="2"/>
  <c r="I19" i="2"/>
  <c r="I18" i="2"/>
  <c r="I17" i="2"/>
  <c r="I16" i="2"/>
  <c r="I15" i="2"/>
  <c r="I12" i="2"/>
  <c r="J12" i="2"/>
  <c r="G22" i="2"/>
  <c r="G21" i="2"/>
  <c r="G20" i="2"/>
  <c r="G19" i="2"/>
  <c r="G18" i="2"/>
  <c r="G17" i="2"/>
  <c r="G16" i="2"/>
  <c r="G15" i="2"/>
  <c r="G12" i="2"/>
  <c r="H12" i="2"/>
  <c r="O11" i="2"/>
  <c r="O36" i="2" s="1"/>
  <c r="P11" i="2"/>
  <c r="K11" i="2"/>
  <c r="L11" i="2"/>
  <c r="I11" i="2"/>
  <c r="I36" i="2" s="1"/>
  <c r="J11" i="2"/>
  <c r="G11" i="2"/>
  <c r="H11" i="2"/>
  <c r="E11" i="2"/>
  <c r="E36" i="2" s="1"/>
  <c r="F11" i="2"/>
  <c r="F35" i="2"/>
  <c r="F34" i="2"/>
  <c r="F33" i="2"/>
  <c r="F32" i="2"/>
  <c r="F31" i="2"/>
  <c r="F30" i="2"/>
  <c r="F29" i="2"/>
  <c r="F28" i="2"/>
  <c r="F27" i="2"/>
  <c r="F26" i="2"/>
  <c r="F22" i="2"/>
  <c r="F21" i="2"/>
  <c r="F20" i="2"/>
  <c r="F19" i="2"/>
  <c r="F18" i="2"/>
  <c r="F17" i="2"/>
  <c r="F16" i="2"/>
  <c r="F15" i="2"/>
  <c r="E22" i="2"/>
  <c r="E21" i="2"/>
  <c r="E20" i="2"/>
  <c r="E19" i="2"/>
  <c r="E18" i="2"/>
  <c r="E17" i="2"/>
  <c r="E16" i="2"/>
  <c r="E15" i="2"/>
  <c r="E12" i="2"/>
  <c r="F12" i="2"/>
  <c r="B57" i="2"/>
  <c r="B58" i="2"/>
  <c r="B59" i="2"/>
  <c r="B60" i="2"/>
  <c r="B61" i="2"/>
  <c r="B62" i="2"/>
  <c r="B63" i="2"/>
  <c r="B64" i="2"/>
  <c r="B65" i="2"/>
  <c r="B66" i="2"/>
  <c r="B67" i="2"/>
  <c r="D36" i="2"/>
  <c r="B56" i="2"/>
  <c r="B55" i="2"/>
  <c r="R12" i="62"/>
  <c r="F44" i="62" s="1"/>
  <c r="R11" i="61"/>
  <c r="R12" i="61"/>
  <c r="F44" i="61"/>
  <c r="R25" i="61"/>
  <c r="F57" i="61" s="1"/>
  <c r="R24" i="2"/>
  <c r="F56" i="2"/>
  <c r="G14" i="2"/>
  <c r="H14" i="2"/>
  <c r="S13" i="2"/>
  <c r="T13" i="2"/>
  <c r="D45" i="2" s="1"/>
  <c r="O14" i="2"/>
  <c r="S14" i="2"/>
  <c r="T14" i="2"/>
  <c r="D46" i="2" s="1"/>
  <c r="E14" i="2"/>
  <c r="F14" i="2"/>
  <c r="P14" i="2"/>
  <c r="P36" i="2" s="1"/>
  <c r="P37" i="2" s="1"/>
  <c r="K14" i="2"/>
  <c r="L14" i="2"/>
  <c r="R12" i="2"/>
  <c r="F44" i="2"/>
  <c r="M13" i="2"/>
  <c r="N13" i="2"/>
  <c r="K13" i="2"/>
  <c r="M14" i="2"/>
  <c r="N14" i="2"/>
  <c r="I13" i="2"/>
  <c r="J13" i="2"/>
  <c r="Q13" i="2"/>
  <c r="G13" i="2"/>
  <c r="I14" i="2"/>
  <c r="J14" i="2"/>
  <c r="O13" i="2"/>
  <c r="Q14" i="2"/>
  <c r="R14" i="2"/>
  <c r="F46" i="2" s="1"/>
  <c r="E13" i="2"/>
  <c r="F13" i="2"/>
  <c r="L13" i="2"/>
  <c r="P13" i="2"/>
  <c r="H13" i="2"/>
  <c r="H36" i="2" s="1"/>
  <c r="H37" i="2" s="1"/>
  <c r="R13" i="2"/>
  <c r="F45" i="2" s="1"/>
  <c r="R11" i="2"/>
  <c r="F43" i="2"/>
  <c r="G36" i="2"/>
  <c r="F36" i="62"/>
  <c r="F37" i="62" s="1"/>
  <c r="J36" i="61"/>
  <c r="J37" i="61" s="1"/>
  <c r="K36" i="61"/>
  <c r="P36" i="61"/>
  <c r="P37" i="61" s="1"/>
  <c r="F51" i="61"/>
  <c r="F36" i="61"/>
  <c r="F37" i="61" s="1"/>
  <c r="K36" i="2"/>
  <c r="Q36" i="62"/>
  <c r="R36" i="61"/>
  <c r="F51" i="62"/>
  <c r="F43" i="61"/>
  <c r="F68" i="62" l="1"/>
  <c r="R36" i="2"/>
  <c r="F68" i="61"/>
  <c r="M36" i="2"/>
  <c r="O36" i="61"/>
  <c r="F53" i="2"/>
  <c r="F68" i="2" s="1"/>
  <c r="R36" i="62"/>
  <c r="L36" i="2"/>
  <c r="L37" i="2" s="1"/>
  <c r="F36" i="2"/>
  <c r="F37" i="2" s="1"/>
</calcChain>
</file>

<file path=xl/sharedStrings.xml><?xml version="1.0" encoding="utf-8"?>
<sst xmlns="http://schemas.openxmlformats.org/spreadsheetml/2006/main" count="463" uniqueCount="338">
  <si>
    <t>Measure*</t>
  </si>
  <si>
    <t>Prepared by:</t>
  </si>
  <si>
    <t>Snack</t>
  </si>
  <si>
    <t>Kcal</t>
  </si>
  <si>
    <t>Protein</t>
  </si>
  <si>
    <t>Iron</t>
  </si>
  <si>
    <t>Food</t>
  </si>
  <si>
    <t>Home</t>
  </si>
  <si>
    <t>Quantity</t>
  </si>
  <si>
    <t>(grams)</t>
  </si>
  <si>
    <t>Calories</t>
  </si>
  <si>
    <t>Vit. C</t>
  </si>
  <si>
    <t>Zinc</t>
  </si>
  <si>
    <t>Total</t>
  </si>
  <si>
    <t>600 - 800</t>
  </si>
  <si>
    <t>25 - 27g</t>
  </si>
  <si>
    <t>15 - 25mg</t>
  </si>
  <si>
    <t>3 - 5mg</t>
  </si>
  <si>
    <t>Cost</t>
  </si>
  <si>
    <t>Meal</t>
  </si>
  <si>
    <t>Menu Planning Form</t>
  </si>
  <si>
    <t>Menu: 1st Day</t>
  </si>
  <si>
    <t>Potato, boiled</t>
  </si>
  <si>
    <t>Mussels, boiled</t>
  </si>
  <si>
    <t>Passion Fruit</t>
  </si>
  <si>
    <t xml:space="preserve">Sugar (white), not fortified </t>
  </si>
  <si>
    <t>Carrot, raw</t>
  </si>
  <si>
    <t>Vit. A</t>
  </si>
  <si>
    <t>Protein
(g)</t>
  </si>
  <si>
    <t>Cilantro</t>
  </si>
  <si>
    <t>Vitamin A RAE 
(mcg)</t>
  </si>
  <si>
    <t>Vitamin C
(mg)</t>
  </si>
  <si>
    <t>Zinc
(mg)</t>
  </si>
  <si>
    <t>PD/Hearth Menu Exercise - Food Composition Table  (per 100g of edible portion)</t>
  </si>
  <si>
    <t>Food (English)</t>
  </si>
  <si>
    <t>Iron
(mg)</t>
  </si>
  <si>
    <t xml:space="preserve">Source* </t>
  </si>
  <si>
    <t>1. Grains, Roots, and Tubers</t>
  </si>
  <si>
    <t>Cassava, raw</t>
  </si>
  <si>
    <t>Cassava, dried, raw</t>
  </si>
  <si>
    <t>Cassava, boiled</t>
  </si>
  <si>
    <t>Maize, white, whole, dried, raw</t>
  </si>
  <si>
    <t>Maize, white, whole, boiled</t>
  </si>
  <si>
    <t>Maize, yellow, dried, raw</t>
  </si>
  <si>
    <t>Maize, yellow, boiled</t>
  </si>
  <si>
    <t>Millet, whole grain, boiled</t>
  </si>
  <si>
    <t>Rice, brown, boiled</t>
  </si>
  <si>
    <t>Rice, white, boiled</t>
  </si>
  <si>
    <t>Sorghum, whole grain, boiled</t>
  </si>
  <si>
    <t>Sweet Potato, boiled</t>
  </si>
  <si>
    <t>Taro, boiled</t>
  </si>
  <si>
    <t>Wheat flour, white</t>
  </si>
  <si>
    <t>Yam, boiled</t>
  </si>
  <si>
    <t>2. Legumes and Nuts</t>
  </si>
  <si>
    <t>Beans, raw</t>
  </si>
  <si>
    <t>Chickpea, dry</t>
  </si>
  <si>
    <t>Chickpea, boiled without salt</t>
  </si>
  <si>
    <t>Coconut, mature, fresh, raw</t>
  </si>
  <si>
    <t>Coconut, immature, fresh, raw</t>
  </si>
  <si>
    <t>Coconut water</t>
  </si>
  <si>
    <t>Groundnut, dried, raw</t>
  </si>
  <si>
    <t>Groundnut, seeds, dried, raw</t>
  </si>
  <si>
    <t>Lentils, raw</t>
  </si>
  <si>
    <t>Mung Bean, dried</t>
  </si>
  <si>
    <t>Soya bean, dried, raw</t>
  </si>
  <si>
    <t>3. Dairy Products (milk, yogurt, cheese)</t>
  </si>
  <si>
    <t>Breastmilk, human, mature, raw</t>
  </si>
  <si>
    <t>Milk, cow, whole, raw</t>
  </si>
  <si>
    <t>Milk, cow, powder, whole</t>
  </si>
  <si>
    <t>Milk, goat, whole, raw</t>
  </si>
  <si>
    <t>Yoghurt, wholemilk, natural</t>
  </si>
  <si>
    <r>
      <rPr>
        <b/>
        <sz val="10"/>
        <rFont val="Arial"/>
        <family val="2"/>
      </rPr>
      <t xml:space="preserve">4. Flesh Foods </t>
    </r>
    <r>
      <rPr>
        <sz val="10"/>
        <rFont val="Arial"/>
        <family val="2"/>
      </rPr>
      <t>(Meat, fish, poultry, and liver/organ meats)</t>
    </r>
  </si>
  <si>
    <t>Anchovy (small fish), fillet, raw</t>
  </si>
  <si>
    <t>Beef liver, raw</t>
  </si>
  <si>
    <t>Chicken, flesh only, raw</t>
  </si>
  <si>
    <t>Lamb, meat, raw</t>
  </si>
  <si>
    <t>Mackerel, raw</t>
  </si>
  <si>
    <t>Pork, meat, approx. 40% fat, raw</t>
  </si>
  <si>
    <t>Pork, meat, approx. 24% fat, raw</t>
  </si>
  <si>
    <t>Prawns or shrimps, cooked in moist heat</t>
  </si>
  <si>
    <t>Rabbit, meat, raw</t>
  </si>
  <si>
    <t>5. Eggs</t>
  </si>
  <si>
    <t>Egg, raw</t>
  </si>
  <si>
    <t>6. Vitamin-A rich fruits and vegetables</t>
  </si>
  <si>
    <t>Carrot, boiled</t>
  </si>
  <si>
    <t>Cassava, fresh leaves, raw</t>
  </si>
  <si>
    <t>Dark Green Leaves, fresh</t>
  </si>
  <si>
    <t>Taro, young leaves, raw</t>
  </si>
  <si>
    <t>Tomato, raw</t>
  </si>
  <si>
    <t>Mango, ripe, fruit, raw</t>
  </si>
  <si>
    <t>Pumpkin, raw</t>
  </si>
  <si>
    <t>Squash, raw</t>
  </si>
  <si>
    <t>7. Other Fruits and Vegetables</t>
  </si>
  <si>
    <t>Avocado, raw</t>
  </si>
  <si>
    <t>Banana, ripe, raw</t>
  </si>
  <si>
    <t>Cabbage, raw</t>
  </si>
  <si>
    <t>Cabbage, boiled</t>
  </si>
  <si>
    <t>Eggplant, raw</t>
  </si>
  <si>
    <t>Fig, raw</t>
  </si>
  <si>
    <t>Garlic, raw</t>
  </si>
  <si>
    <t>Guava, fruit, raw</t>
  </si>
  <si>
    <t>Jackfruit, raw</t>
  </si>
  <si>
    <t>Lemon, fruit, raw</t>
  </si>
  <si>
    <t>Lemon, juice</t>
  </si>
  <si>
    <t>Light/Pale Green Leaves, fresh</t>
  </si>
  <si>
    <t>Mango, unripened, fruit, raw</t>
  </si>
  <si>
    <t xml:space="preserve">Okra, fresh, raw </t>
  </si>
  <si>
    <t>Onion, raw</t>
  </si>
  <si>
    <t>Orange, raw</t>
  </si>
  <si>
    <t>Pineapple, raw</t>
  </si>
  <si>
    <t>Pomelo (grapefruit), raw</t>
  </si>
  <si>
    <t>Tamarind, fruit, raw</t>
  </si>
  <si>
    <t>Watermelon, fruit, raw</t>
  </si>
  <si>
    <t>8. Fats and Oils</t>
  </si>
  <si>
    <t>Butter, cow's milk</t>
  </si>
  <si>
    <t>Coconut oil</t>
  </si>
  <si>
    <t>Groundnut oil</t>
  </si>
  <si>
    <t>Palm oil</t>
  </si>
  <si>
    <t>Vegetable oil</t>
  </si>
  <si>
    <t>9. Miscellaneous</t>
  </si>
  <si>
    <t>Honey</t>
  </si>
  <si>
    <t>Vinegar</t>
  </si>
  <si>
    <t>Beans, kidney, boiled without salt</t>
  </si>
  <si>
    <t>Groundnut, dried, roasted (also gnut flour)</t>
  </si>
  <si>
    <t>Groundnut, fresh, roasted</t>
  </si>
  <si>
    <t>Groundnut, fresh, boiled</t>
  </si>
  <si>
    <t>Lentils, boiled without salt</t>
  </si>
  <si>
    <t>Mung Bean, boiled without salt</t>
  </si>
  <si>
    <t>Soya bean, boiled without salt</t>
  </si>
  <si>
    <t>Soya bean, roasted without salt</t>
  </si>
  <si>
    <t>Soya bean, dry roasted</t>
  </si>
  <si>
    <t>Beef liver, pan-fried</t>
  </si>
  <si>
    <t>Beef, ground, 20% fat, raw</t>
  </si>
  <si>
    <t>Beef, ground, 20% fat, pan-broiled</t>
  </si>
  <si>
    <t>Chicken, cooked</t>
  </si>
  <si>
    <t>Lamb, composite of retail cuts, cooked</t>
  </si>
  <si>
    <t>Mackerel, Pacific and jack, cooked dry heat</t>
  </si>
  <si>
    <t>Pork, fresh, cooked</t>
  </si>
  <si>
    <t>Rabbit, stewed</t>
  </si>
  <si>
    <t>Tilapia, cooked dry heat</t>
  </si>
  <si>
    <t>Egg, hardboiled</t>
  </si>
  <si>
    <t>Bean leaves, fresh, cooked with salt</t>
  </si>
  <si>
    <t>Cassava, fresh leaves, cooked with salt</t>
  </si>
  <si>
    <t>Dark Green Leaves, fresh, cooked with salt</t>
  </si>
  <si>
    <t>Taro, leaves, cooked without salt</t>
  </si>
  <si>
    <t>Mustard leaves, fresh, cooked with salt</t>
  </si>
  <si>
    <t>Okra, leaves, cooked with salt</t>
  </si>
  <si>
    <t>Pumpkin, boiled</t>
  </si>
  <si>
    <t>Pumpkin, fresh leaves, boiled</t>
  </si>
  <si>
    <t>Squash, winter, all varieties, cooked without salt</t>
  </si>
  <si>
    <t>Eggplant, boiled without salt</t>
  </si>
  <si>
    <t>Okra, fresh, boiled</t>
  </si>
  <si>
    <t>onion, cooked</t>
  </si>
  <si>
    <t>Tomato, red, ripe, cooked</t>
  </si>
  <si>
    <t>10. Additional Foods</t>
  </si>
  <si>
    <t>Amaranth, boiled</t>
  </si>
  <si>
    <t>Salt</t>
  </si>
  <si>
    <t>300 RAE</t>
  </si>
  <si>
    <t>Papaya (paw paw), fruit, ripe, raw</t>
  </si>
  <si>
    <t>Cowpea, Leafy tips, boiled and drained</t>
  </si>
  <si>
    <t>Millet flour</t>
  </si>
  <si>
    <t>Maize flour, whole grain, yellow</t>
  </si>
  <si>
    <t>Sorghum flour</t>
  </si>
  <si>
    <t>Maize or Sorghum Ugali</t>
  </si>
  <si>
    <t>Banana Porridge</t>
  </si>
  <si>
    <t>Cassava Stiff Porridge</t>
  </si>
  <si>
    <t>Menu: 2nd Day</t>
  </si>
  <si>
    <t>Menu: 3rd Day</t>
  </si>
  <si>
    <t>Quantity in HH measure*</t>
  </si>
  <si>
    <t>*NOTE: Household measures are spoons, cups, handfuls, and other measures that are used to measure ingredients at home</t>
  </si>
  <si>
    <t>8-10mg</t>
  </si>
  <si>
    <t>Moringa leaves, boiled</t>
  </si>
  <si>
    <t>Moringa leaves, raw</t>
  </si>
  <si>
    <t>Cashewnut, raw</t>
  </si>
  <si>
    <t>Jaggery</t>
  </si>
  <si>
    <t>Sprinkles (per sachet)</t>
  </si>
  <si>
    <t>Cumcumber</t>
  </si>
  <si>
    <t>Anchovy, fillet, steamed</t>
  </si>
  <si>
    <t>Anchovy, fillet, grilled</t>
  </si>
  <si>
    <t>Chicken Liver</t>
  </si>
  <si>
    <t>Cauliflower, boiled</t>
  </si>
  <si>
    <t>Mutton/Lamb Liver</t>
  </si>
  <si>
    <t>Radish, boiled</t>
  </si>
  <si>
    <t>Radish, raw</t>
  </si>
  <si>
    <t>Ghee, cow</t>
  </si>
  <si>
    <t>Mustard oil</t>
  </si>
  <si>
    <t>Rice Flake, water soaked</t>
  </si>
  <si>
    <t>Ginger, raw</t>
  </si>
  <si>
    <t>Tumeric, dried</t>
  </si>
  <si>
    <t>Maize Porridge (with oil)</t>
  </si>
  <si>
    <t>Food Group</t>
  </si>
  <si>
    <t>Grain</t>
  </si>
  <si>
    <t>Nuts</t>
  </si>
  <si>
    <t>Dairy</t>
  </si>
  <si>
    <t>Flesh</t>
  </si>
  <si>
    <t>Eggs</t>
  </si>
  <si>
    <t>VitA</t>
  </si>
  <si>
    <t>Fruits</t>
  </si>
  <si>
    <t>Fats</t>
  </si>
  <si>
    <t>Misc</t>
  </si>
  <si>
    <t>Additional</t>
  </si>
  <si>
    <t>Conversion</t>
  </si>
  <si>
    <t>Raw Quantity</t>
  </si>
  <si>
    <t>Raw Quantity in grams</t>
  </si>
  <si>
    <t>per 100</t>
  </si>
  <si>
    <t>Vit A</t>
  </si>
  <si>
    <t>Vit C</t>
  </si>
  <si>
    <t>Enter the No. of Children in Hearth</t>
  </si>
  <si>
    <t>Cooked to Raw Conversion</t>
  </si>
  <si>
    <t>Cost for Raw Amount</t>
  </si>
  <si>
    <t>Cost for Raw Foods</t>
  </si>
  <si>
    <t>Quantity in HH measures*</t>
  </si>
  <si>
    <t>Menu Design Calculator</t>
  </si>
  <si>
    <t>Wheat noodle (waiwai), instant</t>
  </si>
  <si>
    <t>Rice steamed, white</t>
  </si>
  <si>
    <t>Rice noodle (mee suah)</t>
  </si>
  <si>
    <t>Rice, white, soaked</t>
  </si>
  <si>
    <t>Rice, white, fried</t>
  </si>
  <si>
    <t>Cowpea, seeds, black, dried, boiled</t>
  </si>
  <si>
    <t>Sesame seeds, white, roasted</t>
  </si>
  <si>
    <t>Banana, flowers, fresh</t>
  </si>
  <si>
    <t>Cabbage, common, fresh</t>
  </si>
  <si>
    <t>Chinese cabbage blanched</t>
  </si>
  <si>
    <t xml:space="preserve">Morning glory/Swamp cabbage, fresh </t>
  </si>
  <si>
    <t>Fennel common leaves, fresh</t>
  </si>
  <si>
    <t>Hairy basil, fresh</t>
  </si>
  <si>
    <t>Mint, leaf</t>
  </si>
  <si>
    <t>Coriander, fresh</t>
  </si>
  <si>
    <t>Dill, fresh</t>
  </si>
  <si>
    <t>Mustard green, fermented, sour</t>
  </si>
  <si>
    <t>Tiliacora triandra diels</t>
  </si>
  <si>
    <t>Yard long bean, green, fresh</t>
  </si>
  <si>
    <t>Cucumber, fresh</t>
  </si>
  <si>
    <t>Chayote, boiled</t>
  </si>
  <si>
    <t>Eggplant/brinjal, green, fresh</t>
  </si>
  <si>
    <t>Tomato, fresh</t>
  </si>
  <si>
    <t>Pumpkin, mature, fresh</t>
  </si>
  <si>
    <t>Bean sprouts, fresh</t>
  </si>
  <si>
    <t>Mustard, fresh</t>
  </si>
  <si>
    <t>Mustard green  blanched</t>
  </si>
  <si>
    <t>Morning glory/Swamp cabbage,  blanched</t>
  </si>
  <si>
    <t>Horse tamarind, young leaves</t>
  </si>
  <si>
    <t>Cabbage, blanched</t>
  </si>
  <si>
    <t>Green amaranth, small, blanched</t>
  </si>
  <si>
    <t>Wildbetal Leafbush</t>
  </si>
  <si>
    <t>Horse tamarind, seeds</t>
  </si>
  <si>
    <t>Chayote, fruit, fresh</t>
  </si>
  <si>
    <t>Green amaranth, small, fresh</t>
  </si>
  <si>
    <t>Lemon, juice, fresh</t>
  </si>
  <si>
    <t>Tamarind, young leaf, fresh</t>
  </si>
  <si>
    <t>Spring onion, fresh</t>
  </si>
  <si>
    <t>Orange, sweet, fresh</t>
  </si>
  <si>
    <t>Apple, prink, fresh</t>
  </si>
  <si>
    <t>Rumbutam, fresh</t>
  </si>
  <si>
    <t xml:space="preserve">Banana, ripe, yellow </t>
  </si>
  <si>
    <t xml:space="preserve">Banana, ripe, yellow, boiled </t>
  </si>
  <si>
    <t>Beef, raw</t>
  </si>
  <si>
    <t>Chicken, raw</t>
  </si>
  <si>
    <t>Pork, raw</t>
  </si>
  <si>
    <t>Egg, hen, whole</t>
  </si>
  <si>
    <t>Pork, grilled</t>
  </si>
  <si>
    <t>Chichen, roasted</t>
  </si>
  <si>
    <t>Beef, grilled</t>
  </si>
  <si>
    <t>Chicken liver, boiled</t>
  </si>
  <si>
    <t>Duck, roasted</t>
  </si>
  <si>
    <t>Beef, dried, grilled</t>
  </si>
  <si>
    <t>Beef, dry, fried</t>
  </si>
  <si>
    <t>Pork sausage, grilled</t>
  </si>
  <si>
    <t>Beef, blanched</t>
  </si>
  <si>
    <t>Pork, shreded, chinese style</t>
  </si>
  <si>
    <t>Beef internal organ barbecue</t>
  </si>
  <si>
    <t>Beef ball, blanched</t>
  </si>
  <si>
    <t>Pork, boiled</t>
  </si>
  <si>
    <t>Chicken, boiled</t>
  </si>
  <si>
    <t>Nile tilapia fish, raw</t>
  </si>
  <si>
    <t>Nile tilapia, roasted</t>
  </si>
  <si>
    <t>Short bodied mackerel fried</t>
  </si>
  <si>
    <t>Siamese mud carp, grilled</t>
  </si>
  <si>
    <t>Short bodied mackerel, roasted</t>
  </si>
  <si>
    <t xml:space="preserve">Fermented fish, sour, fried </t>
  </si>
  <si>
    <t xml:space="preserve">Fermented fish, liquid </t>
  </si>
  <si>
    <t>Fermented fish with bone</t>
  </si>
  <si>
    <t>Omelet hen egg</t>
  </si>
  <si>
    <t>Omelet duck egg</t>
  </si>
  <si>
    <t>Hen egg, fried</t>
  </si>
  <si>
    <t xml:space="preserve">Egg, duck, whole, boiled </t>
  </si>
  <si>
    <t>Egg, hen, whole, boiled</t>
  </si>
  <si>
    <t>Soy milk, Lactasoy brand</t>
  </si>
  <si>
    <t>Yoghurt, drinking, foremost brand</t>
  </si>
  <si>
    <t>Coconut milk</t>
  </si>
  <si>
    <t>Garlic, fresh</t>
  </si>
  <si>
    <t>Fish souce</t>
  </si>
  <si>
    <t>Oyster sauce</t>
  </si>
  <si>
    <t>Lemon grass, fresh</t>
  </si>
  <si>
    <t>Chilli pepper, hot, red, fresh</t>
  </si>
  <si>
    <t>Onion</t>
  </si>
  <si>
    <t>Shallot, bulb</t>
  </si>
  <si>
    <t>Coconut juice, fresh</t>
  </si>
  <si>
    <t>Deep fried banana with powder</t>
  </si>
  <si>
    <t>Rice noodle, fermented</t>
  </si>
  <si>
    <t>Shrimp paste</t>
  </si>
  <si>
    <t>Milk UHT, Thaidenmark brand (non-fortified)</t>
  </si>
  <si>
    <t>Milk, instant, Anmum brand (fortified)</t>
  </si>
  <si>
    <t>Beef liver, grilled</t>
  </si>
  <si>
    <t>Beef intestine, raw</t>
  </si>
  <si>
    <t>Beef lung, raw</t>
  </si>
  <si>
    <t>Beef spleen, raw</t>
  </si>
  <si>
    <t>Beef stomach, raw</t>
  </si>
  <si>
    <t>chicken gizzard, raw</t>
  </si>
  <si>
    <t>Chicken heart</t>
  </si>
  <si>
    <t>Chicken liver, grilled</t>
  </si>
  <si>
    <t>Chicken liver, raw</t>
  </si>
  <si>
    <t>Pork blood, boiled</t>
  </si>
  <si>
    <t>Pork liver, grilled</t>
  </si>
  <si>
    <t>Pork liver, raw</t>
  </si>
  <si>
    <t>Pork skin, raw</t>
  </si>
  <si>
    <t>Pork spleen, raw</t>
  </si>
  <si>
    <t>Porridge, white rice, boiled</t>
  </si>
  <si>
    <t>Steamed sticky rice (white), grilled</t>
  </si>
  <si>
    <t>sticky rice (white), steamed</t>
  </si>
  <si>
    <t>Rice, white, raw</t>
  </si>
  <si>
    <t>Mustard green, stem and leaves, boiled</t>
  </si>
  <si>
    <t>Pak kha yeng, raw</t>
  </si>
  <si>
    <r>
      <rPr>
        <b/>
        <sz val="10"/>
        <rFont val="Arial"/>
        <family val="2"/>
      </rPr>
      <t xml:space="preserve">4. Flesh Foods </t>
    </r>
    <r>
      <rPr>
        <sz val="10"/>
        <rFont val="Arial"/>
        <family val="2"/>
      </rPr>
      <t>(Meat, fish, poultry, and liver/organ meats)</t>
    </r>
  </si>
  <si>
    <r>
      <t>Dried small fish (</t>
    </r>
    <r>
      <rPr>
        <i/>
        <sz val="10"/>
        <rFont val="Arial"/>
        <family val="2"/>
      </rPr>
      <t>usipa</t>
    </r>
    <r>
      <rPr>
        <sz val="10"/>
        <rFont val="Arial"/>
        <family val="2"/>
      </rPr>
      <t>), cooked with salt</t>
    </r>
  </si>
  <si>
    <t>Mushrooms, portabella, grilled</t>
  </si>
  <si>
    <t>Bamboo shoots, cooked, boiled, without salt</t>
  </si>
  <si>
    <t>Bamboo shoots, cooked, boiled, with salt</t>
  </si>
  <si>
    <t>Frog legs, raw</t>
  </si>
  <si>
    <t>Beans, yellow, cooked, boiled without salt</t>
  </si>
  <si>
    <t>Mongogo Nut, Bok Nut</t>
  </si>
  <si>
    <t>Snail, pond, river</t>
  </si>
  <si>
    <t>Cricket</t>
  </si>
  <si>
    <t>Note:  Input only in the white cells. Use drop down menu to insert ingredients.</t>
  </si>
  <si>
    <r>
      <t xml:space="preserve">Instructions for using the tool
</t>
    </r>
    <r>
      <rPr>
        <sz val="12"/>
        <rFont val="Garamond"/>
        <family val="1"/>
      </rPr>
      <t xml:space="preserve">The first sheet of the file (Master) contains a list of many foods commonly available in both Asia and Africa.  Local foods can easily be added to this list by copying the values from another food composition table to the end of the Master List under "10. Additional Foods".
</t>
    </r>
    <r>
      <rPr>
        <b/>
        <sz val="12"/>
        <rFont val="Garamond"/>
        <family val="1"/>
      </rPr>
      <t>Step 1.</t>
    </r>
    <r>
      <rPr>
        <sz val="12"/>
        <rFont val="Garamond"/>
        <family val="1"/>
      </rPr>
      <t xml:space="preserve">  After deciding which foods are available to use in the menus, write the cost per 100 grams of the raw food in the column on the right under "Cost for Raw Foods".   This may involve purchasing the food, weighing the total amount purchased then, cooking if shown in the list as cooked, and weighing out 100 grams of the cooked portion to determine what percentage that is of the total.
Example:   1 kg of raw pumpkin was purchased for 24 rupees.  When peeled and cooked, there is 800 g.    24 (rupees)/800g = .03 rupees per g x 100 = 3 rupees per 100g.  
Enter 3 in the "Cost for Raw Foods" column in the "Master" Worksheet.  
For foods that can be obtained free in the community, enter 0 for cost.  For some foods the family produces, they will give up cash income if they eat rather than sell the food.  You may wish to enter the market price for these foods in the column even though they will not be purchased for the menu.  Other families may have to purchase or all families may purchase these seasonally.  
</t>
    </r>
    <r>
      <rPr>
        <b/>
        <sz val="12"/>
        <rFont val="Garamond"/>
        <family val="1"/>
      </rPr>
      <t>Step 2</t>
    </r>
    <r>
      <rPr>
        <sz val="12"/>
        <rFont val="Garamond"/>
        <family val="1"/>
      </rPr>
      <t xml:space="preserve">.  Menu Day 01 provides a space to insert the foods that will be in the menu and the snack.  Using the Master Food Composition Table, simply use the dropdown menus to select the food group of choice and then use the drop down menu to select the ingredient under the "Food" column. 
</t>
    </r>
    <r>
      <rPr>
        <b/>
        <sz val="12"/>
        <rFont val="Garamond"/>
        <family val="1"/>
      </rPr>
      <t xml:space="preserve">Step 3. </t>
    </r>
    <r>
      <rPr>
        <sz val="12"/>
        <rFont val="Garamond"/>
        <family val="1"/>
      </rPr>
      <t xml:space="preserve"> Weigh out the amount of food you think will be used in the menu for one child (keeping in mind the cook/raw conversions). Enter the amount of food ingredient you would like for 'cooked' values in grams under the "Quantity (grams)" column, unless the ingredient will not be cooked when given to the child. Repeat for each food you will use, including the snack. You can also enter the household measure for the ingredients for the raw amounts indicated in the column, "Raw Quantity (grams)".  
</t>
    </r>
    <r>
      <rPr>
        <b/>
        <sz val="12"/>
        <rFont val="Garamond"/>
        <family val="1"/>
      </rPr>
      <t>Step 4.</t>
    </r>
    <r>
      <rPr>
        <sz val="12"/>
        <rFont val="Garamond"/>
        <family val="1"/>
      </rPr>
      <t xml:space="preserve">  The nutrient values, cost, and raw quantity will automatically calculate.  At the bottom of the large table it shows whether you have met or exceeded the amounts required for the Hearth menu in order for a child to make a quick recovery.  If the amount is too little for some nutrients, you will have to adjust the quantities and/or types of foods included in the menu until you reach something very close to the required amount of nutrients.  
</t>
    </r>
    <r>
      <rPr>
        <b/>
        <sz val="12"/>
        <rFont val="Garamond"/>
        <family val="1"/>
      </rPr>
      <t>Step 5.</t>
    </r>
    <r>
      <rPr>
        <sz val="12"/>
        <rFont val="Garamond"/>
        <family val="1"/>
      </rPr>
      <t xml:space="preserve">   On this same sheet, there is another table (at the bottom) that enables you to calculate the amount and cost for the total number of children participating in the PD/Hearth rotation.  Simply enter the number of children who will be eating.  (This chart makes it possible to see the quantity of ingredients needed and cost for the entire Hearth group). When the total amount of food for multiple children is shown in this chart, you will work with your volunteers to convert this amount to a household measure they can use in preparing the meals, for example, handfuls, cups, spoons, etc.  The menus are calculated based on cooked quantities, therefore, refer to the column "Raw Quantity (grams)" for the raw food amounts required of each ingredient, particularly for foods that increase volume such as rice and foods that decrease in volume such as green leaves. Convert the Raw Quantities into household measures so volunteers will know how much of uncooked ingredients will be needed for the Hearth meal.  
</t>
    </r>
    <r>
      <rPr>
        <b/>
        <sz val="12"/>
        <rFont val="Garamond"/>
        <family val="1"/>
      </rPr>
      <t xml:space="preserve">Step 6. </t>
    </r>
    <r>
      <rPr>
        <sz val="12"/>
        <rFont val="Garamond"/>
        <family val="1"/>
      </rPr>
      <t xml:space="preserve"> Use the Menu Day 02 and Menu Day 03 to create different menus.  Each menu should be prepared a minimum of 3 times during the PD/Hearth session.  Most Hearth sessions should have 2 Hearth Menus. Please inform caregivers of foods you could replace certain ingredients with for the Hearth menu during various seasons. This is very important since different foods are available at different times of the year. Please refer to the market survey that was conducted at different seasons for this information.
© World Vision International  2016</t>
    </r>
  </si>
  <si>
    <r>
      <rPr>
        <b/>
        <sz val="11"/>
        <color indexed="8"/>
        <rFont val="Calibri"/>
        <family val="2"/>
      </rPr>
      <t xml:space="preserve">*References: </t>
    </r>
    <r>
      <rPr>
        <sz val="10"/>
        <rFont val="Arial"/>
        <family val="2"/>
      </rPr>
      <t xml:space="preserve">
1. </t>
    </r>
    <r>
      <rPr>
        <b/>
        <sz val="11"/>
        <color indexed="8"/>
        <rFont val="Calibri"/>
        <family val="2"/>
      </rPr>
      <t>FAO</t>
    </r>
    <r>
      <rPr>
        <sz val="10"/>
        <rFont val="Arial"/>
        <family val="2"/>
      </rPr>
      <t xml:space="preserve">. (2010). </t>
    </r>
    <r>
      <rPr>
        <i/>
        <sz val="11"/>
        <color indexed="8"/>
        <rFont val="Calibri"/>
        <family val="2"/>
      </rPr>
      <t>Composition of selected foods from West Africa</t>
    </r>
    <r>
      <rPr>
        <sz val="10"/>
        <rFont val="Arial"/>
        <family val="2"/>
      </rPr>
      <t xml:space="preserve">. FAO, Rome. 
2. Platt, B.S. (1962). </t>
    </r>
    <r>
      <rPr>
        <i/>
        <sz val="11"/>
        <color indexed="8"/>
        <rFont val="Calibri"/>
        <family val="2"/>
      </rPr>
      <t xml:space="preserve">Tables of representative values of foods commonly used in tropical countries. </t>
    </r>
    <r>
      <rPr>
        <sz val="10"/>
        <rFont val="Arial"/>
        <family val="2"/>
      </rPr>
      <t xml:space="preserve">MRC Special Report Series No. 302. HMSO, London.
3. </t>
    </r>
    <r>
      <rPr>
        <b/>
        <sz val="11"/>
        <color indexed="8"/>
        <rFont val="Calibri"/>
        <family val="2"/>
      </rPr>
      <t>FAO</t>
    </r>
    <r>
      <rPr>
        <sz val="10"/>
        <rFont val="Arial"/>
        <family val="2"/>
      </rPr>
      <t xml:space="preserve">. (1972). </t>
    </r>
    <r>
      <rPr>
        <i/>
        <sz val="11"/>
        <color indexed="8"/>
        <rFont val="Calibri"/>
        <family val="2"/>
      </rPr>
      <t xml:space="preserve">Food composition tables for use in East Asia. </t>
    </r>
    <r>
      <rPr>
        <sz val="10"/>
        <rFont val="Arial"/>
        <family val="2"/>
      </rPr>
      <t>FAO, Rome.
4.</t>
    </r>
    <r>
      <rPr>
        <b/>
        <sz val="11"/>
        <color indexed="8"/>
        <rFont val="Calibri"/>
        <family val="2"/>
      </rPr>
      <t xml:space="preserve"> </t>
    </r>
    <r>
      <rPr>
        <sz val="10"/>
        <rFont val="Arial"/>
        <family val="2"/>
      </rPr>
      <t xml:space="preserve">West CE et al. (1987). </t>
    </r>
    <r>
      <rPr>
        <i/>
        <sz val="11"/>
        <color indexed="8"/>
        <rFont val="Calibri"/>
        <family val="2"/>
      </rPr>
      <t xml:space="preserve">Food composition table for energy and eight important nutrients in foods commonly eaten in East Africa. </t>
    </r>
    <r>
      <rPr>
        <sz val="10"/>
        <rFont val="Arial"/>
        <family val="2"/>
      </rPr>
      <t xml:space="preserve">CTA/ECSA, Netherlands.
5. </t>
    </r>
    <r>
      <rPr>
        <b/>
        <sz val="11"/>
        <color indexed="8"/>
        <rFont val="Calibri"/>
        <family val="2"/>
      </rPr>
      <t>USDA</t>
    </r>
    <r>
      <rPr>
        <sz val="10"/>
        <rFont val="Arial"/>
        <family val="2"/>
      </rPr>
      <t xml:space="preserve">. (2011, May 18). </t>
    </r>
    <r>
      <rPr>
        <i/>
        <sz val="11"/>
        <color indexed="8"/>
        <rFont val="Calibri"/>
        <family val="2"/>
      </rPr>
      <t>Nutrient data laboratory</t>
    </r>
    <r>
      <rPr>
        <sz val="10"/>
        <rFont val="Arial"/>
        <family val="2"/>
      </rPr>
      <t xml:space="preserve">. Retrieved from: http://www.nal.usda.gov/fnic/foodcomp/search/
6. Gibson, R. Malawi Food Database.
7. Lukmanji Z., Hertzmark et al. (2008). </t>
    </r>
    <r>
      <rPr>
        <i/>
        <sz val="10"/>
        <rFont val="Arial"/>
        <family val="2"/>
      </rPr>
      <t>Tanzania food composition tables.</t>
    </r>
    <r>
      <rPr>
        <sz val="10"/>
        <rFont val="Arial"/>
        <family val="2"/>
      </rPr>
      <t xml:space="preserve"> Tanzania Food and Nutrition Center, Dar es Salaam, Tanzania.
8. SGHI. (2014). Sprinkles Standard Forumlation. Retrieved from: http://www.sghi.org/about_sprinkles/prod_info.html/
9. Institute of Nutrition and Food Science. (2013). </t>
    </r>
    <r>
      <rPr>
        <i/>
        <sz val="10"/>
        <rFont val="Arial"/>
        <family val="2"/>
      </rPr>
      <t>Food Composition Table for Bangladesh</t>
    </r>
    <r>
      <rPr>
        <sz val="10"/>
        <rFont val="Arial"/>
        <family val="2"/>
      </rPr>
      <t xml:space="preserve">. Dhaka, Bangladesh. http://www.fao.org/fileadmin/templates/food_composition/documents/FCT_10_2_14_final_version.pdf 
10. Sustainable Micronutrient Interventions to Control Deficiencies and Improve Nutrition Status and General Health in Asia. (2013). </t>
    </r>
    <r>
      <rPr>
        <i/>
        <sz val="10"/>
        <rFont val="Arial"/>
        <family val="2"/>
      </rPr>
      <t xml:space="preserve">SMILING Food Composition Table for Laos. </t>
    </r>
    <r>
      <rPr>
        <sz val="10"/>
        <rFont val="Arial"/>
        <family val="2"/>
      </rPr>
      <t>http://www.fao.org/infoods/infoods/tables-and-databases/asia/en/
© World Vision International  2016</t>
    </r>
  </si>
  <si>
    <t>© World Vision International  2016</t>
  </si>
  <si>
    <r>
      <rPr>
        <b/>
        <sz val="14"/>
        <rFont val="Arial"/>
        <family val="2"/>
      </rPr>
      <t>Introduction to the Positive Deviance (PD)/Hearth Menu Calculation Tool</t>
    </r>
    <r>
      <rPr>
        <sz val="14"/>
        <rFont val="Arial"/>
        <family val="2"/>
      </rPr>
      <t xml:space="preserve">
The following spreadsheet was developed to simplify calculation of suitable menus of affordable, local foods for PD/Hearth.  This tool is intended for use by staff who are overseeing the volunteers that implement the PD/Hearth sessions. After identifying local foods which are available and affordable to the poorest community members and foods consumed by positive deviant children, staff members calculate 2 to 4 menus for each community. After using this tool to calculate the menus, the staff members will meet with volunteers to convert the measurements to common household measures and to determine the amount of raw foods needed in household measures to yield the cooked amounts in the menu calculations. Volunteers and other community members should validate the affordability of the menus. They should fully understand the relative nutrient value of the foods included in the menus, i.e. that carrots are an excellent source of Vitamin A, while cucumbers are not.  
Nutrient values listed in the spreadsheet were derived from nine sources listed in the "Master" worksheet.
Where discrepancies existed in nutrient values, the USDA version has been used. When users of this tool add additional foods, it is recommended to take the nutrient values from the USDA. Other references may use an older form of measurement for Vitamin A, which will lead to confusion in the calculations. If the food is not listed in USDA and must be taken from another table, please, make sure that Vitamin A is listed as RAE (retinol activity equivalents) not RE (retinol equivalents) or IU (International Units).
© World Vision International  2016
The PD/Hearth Food Composition Table Calculator is part of the PD/Hearth training package, ISBN 978-0-918261-48-9, published by the Nutrition Centre of Expertise on behalf of World Vision International. This work is licensed under a Creative Commons Attribution-NonCommercial-ShareAlike 4.0 International License (see http://creativecommons.org/licenses/by-nc-sa/4.0/ for more details). 
You are free to reproduce and use all the materials under the following conditions:
• World Vision’s logo is retained on materials and not replaced with your own logo.
• Source of the materials must be acknowledged and, where appropriate, the copyright notice included.
• No fees are charged and the materials are not sold.
If you wish to print, translate, adapt, revise, or repurpose this publication in any way, we would appreciate receiving details of any such use at nutrition@wvi.org and wvi_publishing@wvi.org. We are also interested in receiving details of any use made of this material in training, research, programme design, implementation, or evaluation - please let us know at nutrition@wvi.org.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</si>
</sst>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44" formatCode="_(&quot;$&quot;* #,##0.00_);_(&quot;$&quot;* \(#,##0.00\);_(&quot;$&quot;* &quot;-&quot;??_);_(@_)"/>
    <numFmt numFmtId="43" formatCode="_(* #,##0.00_);_(* \(#,##0.00\);_(* &quot;-&quot;??_);_(@_)"/>
    <numFmt numFmtId="164" formatCode="0.00_);[Red]\(0.00\)"/>
    <numFmt numFmtId="165" formatCode="&quot;$&quot;#,##0.00"/>
    <numFmt numFmtId="166" formatCode="_([$$-409]* #,##0.00_);_([$$-409]* \(#,##0.00\);_([$$-409]* &quot;-&quot;??_);_(@_)"/>
    <numFmt numFmtId="167" formatCode="0.0"/>
  </numFmts>
  <fonts count="28" x14ac:knownFonts="1">
    <font>
      <sz val="10"/>
      <name val="Arial"/>
    </font>
    <font>
      <sz val="10"/>
      <name val="Arial"/>
      <family val="2"/>
    </font>
    <font>
      <b/>
      <sz val="10"/>
      <name val="Arial"/>
      <family val="2"/>
    </font>
    <font>
      <b/>
      <u/>
      <sz val="10"/>
      <name val="Arial"/>
      <family val="2"/>
    </font>
    <font>
      <b/>
      <sz val="12"/>
      <name val="Arial"/>
      <family val="2"/>
    </font>
    <font>
      <b/>
      <sz val="10"/>
      <color indexed="12"/>
      <name val="Arial"/>
      <family val="2"/>
    </font>
    <font>
      <b/>
      <sz val="9"/>
      <name val="Arial"/>
      <family val="2"/>
    </font>
    <font>
      <sz val="12"/>
      <name val="Garamond"/>
      <family val="1"/>
    </font>
    <font>
      <sz val="14"/>
      <name val="Arial"/>
      <family val="2"/>
    </font>
    <font>
      <b/>
      <sz val="14"/>
      <name val="Arial"/>
      <family val="2"/>
    </font>
    <font>
      <b/>
      <sz val="12"/>
      <name val="Garamond"/>
      <family val="1"/>
    </font>
    <font>
      <b/>
      <u/>
      <sz val="12"/>
      <name val="Garamond"/>
      <family val="1"/>
    </font>
    <font>
      <b/>
      <sz val="11"/>
      <color indexed="8"/>
      <name val="Calibri"/>
      <family val="2"/>
    </font>
    <font>
      <i/>
      <sz val="11"/>
      <color indexed="8"/>
      <name val="Calibri"/>
      <family val="2"/>
    </font>
    <font>
      <sz val="10"/>
      <name val="Arial"/>
      <family val="2"/>
    </font>
    <font>
      <i/>
      <sz val="10"/>
      <name val="Arial"/>
      <family val="2"/>
    </font>
    <font>
      <sz val="11"/>
      <color rgb="FF9C0006"/>
      <name val="Calibri"/>
      <family val="2"/>
      <scheme val="minor"/>
    </font>
    <font>
      <b/>
      <sz val="11"/>
      <color theme="1"/>
      <name val="Calibri"/>
      <family val="2"/>
      <scheme val="minor"/>
    </font>
    <font>
      <sz val="10"/>
      <name val="Arial"/>
      <family val="2"/>
    </font>
    <font>
      <sz val="10"/>
      <color indexed="8"/>
      <name val="Arial"/>
      <family val="2"/>
    </font>
    <font>
      <sz val="9"/>
      <color rgb="FF0000FF"/>
      <name val="Verdana"/>
      <family val="2"/>
    </font>
    <font>
      <sz val="10"/>
      <color rgb="FF0000FF"/>
      <name val="Arial"/>
      <family val="2"/>
    </font>
    <font>
      <u/>
      <sz val="10"/>
      <color theme="10"/>
      <name val="Arial"/>
      <family val="2"/>
    </font>
    <font>
      <u/>
      <sz val="10"/>
      <color theme="11"/>
      <name val="Arial"/>
      <family val="2"/>
    </font>
    <font>
      <sz val="12"/>
      <color rgb="FF0000FF"/>
      <name val="Calibri"/>
      <family val="2"/>
      <scheme val="minor"/>
    </font>
    <font>
      <sz val="9"/>
      <name val="Verdana"/>
      <family val="2"/>
    </font>
    <font>
      <sz val="12"/>
      <name val="Calibri"/>
      <family val="2"/>
      <scheme val="minor"/>
    </font>
    <font>
      <b/>
      <sz val="11"/>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FFC7CE"/>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CCFFFF"/>
        <bgColor indexed="64"/>
      </patternFill>
    </fill>
    <fill>
      <patternFill patternType="solid">
        <fgColor rgb="FF92D050"/>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92">
    <xf numFmtId="0" fontId="0" fillId="0" borderId="0"/>
    <xf numFmtId="0" fontId="16" fillId="6" borderId="0" applyNumberFormat="0" applyBorder="0" applyAlignment="0" applyProtection="0"/>
    <xf numFmtId="43" fontId="1" fillId="0" borderId="0" applyFont="0" applyFill="0" applyBorder="0" applyAlignment="0" applyProtection="0"/>
    <xf numFmtId="44" fontId="14"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160">
    <xf numFmtId="0" fontId="0" fillId="0" borderId="0" xfId="0"/>
    <xf numFmtId="0" fontId="0" fillId="2" borderId="0" xfId="0" applyFill="1"/>
    <xf numFmtId="0" fontId="2" fillId="2" borderId="0" xfId="0" applyFont="1" applyFill="1"/>
    <xf numFmtId="164" fontId="2" fillId="2" borderId="0" xfId="0" applyNumberFormat="1" applyFont="1" applyFill="1"/>
    <xf numFmtId="0" fontId="0" fillId="2" borderId="0" xfId="0" applyFill="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5" fillId="2" borderId="0" xfId="0" applyFont="1" applyFill="1"/>
    <xf numFmtId="0" fontId="0" fillId="3" borderId="1" xfId="0" applyFill="1" applyBorder="1"/>
    <xf numFmtId="165" fontId="0" fillId="0" borderId="0" xfId="0" applyNumberFormat="1"/>
    <xf numFmtId="165" fontId="2" fillId="3" borderId="1" xfId="0" applyNumberFormat="1" applyFont="1" applyFill="1" applyBorder="1" applyAlignment="1">
      <alignment horizontal="center"/>
    </xf>
    <xf numFmtId="165" fontId="2" fillId="3" borderId="2" xfId="0" applyNumberFormat="1" applyFont="1" applyFill="1" applyBorder="1" applyAlignment="1">
      <alignment horizontal="center"/>
    </xf>
    <xf numFmtId="165" fontId="2" fillId="2" borderId="0" xfId="0" applyNumberFormat="1" applyFont="1" applyFill="1"/>
    <xf numFmtId="165" fontId="0" fillId="2" borderId="0" xfId="0" applyNumberFormat="1" applyFill="1"/>
    <xf numFmtId="7" fontId="0" fillId="2" borderId="0" xfId="0" applyNumberFormat="1" applyFill="1"/>
    <xf numFmtId="0" fontId="0" fillId="7" borderId="0" xfId="0" applyFill="1"/>
    <xf numFmtId="0" fontId="16" fillId="7" borderId="0" xfId="1" applyFill="1"/>
    <xf numFmtId="0" fontId="4" fillId="0" borderId="0" xfId="0" applyFont="1"/>
    <xf numFmtId="0" fontId="0" fillId="4" borderId="4" xfId="0" applyFill="1" applyBorder="1"/>
    <xf numFmtId="0" fontId="0" fillId="2" borderId="4" xfId="0" applyFill="1" applyBorder="1" applyProtection="1">
      <protection locked="0"/>
    </xf>
    <xf numFmtId="0" fontId="0" fillId="0" borderId="4" xfId="0" applyFill="1" applyBorder="1" applyProtection="1">
      <protection locked="0"/>
    </xf>
    <xf numFmtId="0" fontId="0" fillId="0" borderId="0" xfId="0" applyProtection="1">
      <protection locked="0"/>
    </xf>
    <xf numFmtId="0" fontId="0" fillId="0" borderId="0" xfId="0" applyAlignment="1"/>
    <xf numFmtId="0" fontId="0" fillId="0" borderId="0" xfId="0" applyAlignment="1">
      <alignment horizontal="center"/>
    </xf>
    <xf numFmtId="0" fontId="2" fillId="4" borderId="4" xfId="0" applyFont="1" applyFill="1" applyBorder="1" applyAlignment="1" applyProtection="1">
      <alignment horizontal="center" vertical="top"/>
    </xf>
    <xf numFmtId="0" fontId="2" fillId="4" borderId="4" xfId="0" applyFont="1" applyFill="1" applyBorder="1" applyAlignment="1" applyProtection="1">
      <alignment horizontal="center" vertical="top" wrapText="1"/>
    </xf>
    <xf numFmtId="0" fontId="1" fillId="0" borderId="4" xfId="0" applyFont="1" applyBorder="1" applyAlignment="1" applyProtection="1">
      <alignment wrapText="1"/>
      <protection locked="0"/>
    </xf>
    <xf numFmtId="0" fontId="2" fillId="9" borderId="3" xfId="0" applyFont="1" applyFill="1" applyBorder="1" applyAlignment="1">
      <alignment wrapText="1"/>
    </xf>
    <xf numFmtId="0" fontId="1" fillId="0" borderId="4" xfId="0" applyFont="1" applyBorder="1" applyAlignment="1">
      <alignment wrapText="1"/>
    </xf>
    <xf numFmtId="0" fontId="1" fillId="0" borderId="4" xfId="0" applyFont="1" applyFill="1" applyBorder="1" applyAlignment="1">
      <alignment wrapText="1"/>
    </xf>
    <xf numFmtId="0" fontId="1" fillId="8" borderId="4" xfId="0" applyFont="1" applyFill="1" applyBorder="1" applyAlignment="1">
      <alignment wrapText="1"/>
    </xf>
    <xf numFmtId="0" fontId="2" fillId="9" borderId="4" xfId="0" applyFont="1" applyFill="1" applyBorder="1" applyAlignment="1">
      <alignment wrapText="1"/>
    </xf>
    <xf numFmtId="0" fontId="2" fillId="2" borderId="0" xfId="0" quotePrefix="1" applyFont="1" applyFill="1" applyAlignment="1">
      <alignment horizontal="left" vertical="top" wrapText="1"/>
    </xf>
    <xf numFmtId="0" fontId="2" fillId="5" borderId="6" xfId="0" applyFont="1" applyFill="1" applyBorder="1" applyAlignment="1"/>
    <xf numFmtId="0" fontId="2" fillId="5" borderId="7" xfId="0" applyFont="1" applyFill="1" applyBorder="1" applyAlignment="1"/>
    <xf numFmtId="0" fontId="2" fillId="5" borderId="8" xfId="0" applyFont="1" applyFill="1" applyBorder="1" applyAlignment="1"/>
    <xf numFmtId="0" fontId="2" fillId="3" borderId="4" xfId="0" applyFont="1" applyFill="1" applyBorder="1" applyAlignment="1">
      <alignment horizontal="center" wrapText="1"/>
    </xf>
    <xf numFmtId="0" fontId="2" fillId="3" borderId="1" xfId="0" applyFont="1" applyFill="1" applyBorder="1" applyAlignment="1">
      <alignment horizontal="center" wrapText="1"/>
    </xf>
    <xf numFmtId="0" fontId="2" fillId="2" borderId="0" xfId="0" applyFont="1" applyFill="1" applyBorder="1" applyAlignment="1" applyProtection="1">
      <protection locked="0"/>
    </xf>
    <xf numFmtId="0" fontId="1" fillId="9" borderId="6" xfId="0" applyFont="1" applyFill="1" applyBorder="1" applyAlignment="1">
      <alignment wrapText="1"/>
    </xf>
    <xf numFmtId="0" fontId="0" fillId="8" borderId="4" xfId="0" applyFont="1" applyFill="1" applyBorder="1" applyAlignment="1" applyProtection="1">
      <alignment horizontal="center"/>
    </xf>
    <xf numFmtId="166" fontId="0" fillId="0" borderId="4" xfId="3" applyNumberFormat="1" applyFont="1" applyBorder="1" applyAlignment="1" applyProtection="1">
      <alignment horizontal="center" vertical="center"/>
      <protection locked="0"/>
    </xf>
    <xf numFmtId="166" fontId="0" fillId="0" borderId="4" xfId="3"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center"/>
      <protection locked="0"/>
    </xf>
    <xf numFmtId="2" fontId="0" fillId="4" borderId="4" xfId="3" applyNumberFormat="1" applyFont="1" applyFill="1" applyBorder="1"/>
    <xf numFmtId="0" fontId="0" fillId="2" borderId="0" xfId="0" applyFill="1" applyBorder="1" applyAlignment="1" applyProtection="1">
      <alignment horizontal="center"/>
      <protection locked="0"/>
    </xf>
    <xf numFmtId="0" fontId="0" fillId="4" borderId="4" xfId="0" applyNumberFormat="1" applyFill="1" applyBorder="1"/>
    <xf numFmtId="4" fontId="0" fillId="4" borderId="4" xfId="2" applyNumberFormat="1" applyFont="1" applyFill="1" applyBorder="1"/>
    <xf numFmtId="0" fontId="2" fillId="3" borderId="4" xfId="0" applyFont="1" applyFill="1" applyBorder="1" applyAlignment="1">
      <alignment horizontal="center" vertical="center" wrapText="1"/>
    </xf>
    <xf numFmtId="4" fontId="2" fillId="5" borderId="8" xfId="0" applyNumberFormat="1" applyFont="1" applyFill="1" applyBorder="1" applyAlignment="1"/>
    <xf numFmtId="165" fontId="2" fillId="4" borderId="4" xfId="0" applyNumberFormat="1" applyFont="1" applyFill="1" applyBorder="1" applyAlignment="1" applyProtection="1">
      <alignment horizontal="center" vertical="top" wrapText="1"/>
    </xf>
    <xf numFmtId="0" fontId="2" fillId="11" borderId="4" xfId="0" applyFont="1" applyFill="1" applyBorder="1" applyAlignment="1">
      <alignment horizontal="right"/>
    </xf>
    <xf numFmtId="0" fontId="2" fillId="11" borderId="4" xfId="0" applyFont="1" applyFill="1" applyBorder="1"/>
    <xf numFmtId="2" fontId="2" fillId="11" borderId="4" xfId="3" applyNumberFormat="1" applyFont="1" applyFill="1" applyBorder="1"/>
    <xf numFmtId="3" fontId="2" fillId="11" borderId="4" xfId="0" applyNumberFormat="1" applyFont="1" applyFill="1" applyBorder="1"/>
    <xf numFmtId="4" fontId="2" fillId="11" borderId="4" xfId="0" applyNumberFormat="1" applyFont="1" applyFill="1" applyBorder="1"/>
    <xf numFmtId="0" fontId="0" fillId="0" borderId="0" xfId="0" applyFill="1" applyBorder="1"/>
    <xf numFmtId="0" fontId="2" fillId="4" borderId="4" xfId="0" applyFont="1" applyFill="1" applyBorder="1" applyAlignment="1" applyProtection="1">
      <alignment horizontal="center" vertical="center"/>
    </xf>
    <xf numFmtId="0" fontId="2" fillId="4" borderId="4"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0" fontId="0" fillId="9" borderId="4" xfId="0" applyFill="1" applyBorder="1" applyAlignment="1">
      <alignment horizontal="center" vertical="center"/>
    </xf>
    <xf numFmtId="0" fontId="0" fillId="8" borderId="4" xfId="0" applyFont="1" applyFill="1" applyBorder="1" applyAlignment="1">
      <alignment horizontal="center" vertical="center"/>
    </xf>
    <xf numFmtId="0" fontId="0" fillId="0" borderId="0" xfId="0" applyAlignment="1">
      <alignment horizontal="center" vertical="center"/>
    </xf>
    <xf numFmtId="0" fontId="20" fillId="0" borderId="4" xfId="4" applyFont="1" applyFill="1" applyBorder="1" applyAlignment="1">
      <alignment vertical="center" wrapText="1"/>
    </xf>
    <xf numFmtId="1" fontId="20" fillId="0" borderId="4" xfId="0" applyNumberFormat="1" applyFont="1" applyFill="1" applyBorder="1" applyAlignment="1">
      <alignment horizontal="center" vertical="center" wrapText="1"/>
    </xf>
    <xf numFmtId="167" fontId="20" fillId="0" borderId="4" xfId="0" applyNumberFormat="1" applyFont="1" applyFill="1" applyBorder="1" applyAlignment="1">
      <alignment horizontal="center" vertical="center" wrapText="1"/>
    </xf>
    <xf numFmtId="0" fontId="21" fillId="0" borderId="0" xfId="0" applyFont="1" applyProtection="1">
      <protection locked="0"/>
    </xf>
    <xf numFmtId="167" fontId="20" fillId="0" borderId="4" xfId="2" applyNumberFormat="1" applyFont="1" applyFill="1" applyBorder="1" applyAlignment="1">
      <alignment horizontal="center" vertical="center" wrapText="1"/>
    </xf>
    <xf numFmtId="1" fontId="20" fillId="0" borderId="4" xfId="2" applyNumberFormat="1" applyFont="1" applyFill="1" applyBorder="1" applyAlignment="1">
      <alignment horizontal="center" vertical="center" wrapText="1"/>
    </xf>
    <xf numFmtId="166" fontId="18" fillId="9" borderId="4" xfId="3" applyNumberFormat="1" applyFont="1" applyFill="1" applyBorder="1" applyAlignment="1" applyProtection="1">
      <alignment horizontal="center" vertical="center"/>
      <protection locked="0"/>
    </xf>
    <xf numFmtId="165" fontId="17" fillId="9" borderId="4" xfId="0" applyNumberFormat="1" applyFont="1" applyFill="1" applyBorder="1" applyAlignment="1" applyProtection="1">
      <alignment horizontal="center" vertical="center"/>
    </xf>
    <xf numFmtId="0" fontId="24" fillId="0" borderId="4" xfId="0" applyFont="1" applyBorder="1" applyAlignment="1">
      <alignment horizontal="center"/>
    </xf>
    <xf numFmtId="0" fontId="1" fillId="9" borderId="4" xfId="0" applyFont="1" applyFill="1" applyBorder="1" applyAlignment="1">
      <alignment wrapText="1"/>
    </xf>
    <xf numFmtId="0" fontId="1" fillId="9" borderId="4" xfId="0" applyFont="1" applyFill="1" applyBorder="1" applyAlignment="1">
      <alignment horizontal="center" vertical="center" wrapText="1"/>
    </xf>
    <xf numFmtId="166" fontId="1" fillId="9" borderId="4" xfId="3" applyNumberFormat="1" applyFont="1" applyFill="1" applyBorder="1" applyAlignment="1">
      <alignment wrapText="1"/>
    </xf>
    <xf numFmtId="0" fontId="1" fillId="9" borderId="4" xfId="0" applyFont="1" applyFill="1" applyBorder="1" applyAlignment="1" applyProtection="1">
      <alignment wrapText="1"/>
    </xf>
    <xf numFmtId="0" fontId="0" fillId="0" borderId="4" xfId="0" applyBorder="1" applyAlignment="1">
      <alignment horizontal="center"/>
    </xf>
    <xf numFmtId="0" fontId="0" fillId="8" borderId="4" xfId="0" applyNumberFormat="1" applyFont="1" applyFill="1" applyBorder="1" applyAlignment="1" applyProtection="1">
      <alignment horizontal="center" vertical="center"/>
    </xf>
    <xf numFmtId="0" fontId="1" fillId="8" borderId="4" xfId="0" applyFont="1" applyFill="1" applyBorder="1" applyAlignment="1">
      <alignment vertical="center" wrapText="1"/>
    </xf>
    <xf numFmtId="167" fontId="2" fillId="4" borderId="4" xfId="0" applyNumberFormat="1" applyFont="1" applyFill="1" applyBorder="1" applyAlignment="1" applyProtection="1">
      <alignment horizontal="center" vertical="center" wrapText="1"/>
    </xf>
    <xf numFmtId="167" fontId="0" fillId="9" borderId="4" xfId="0" applyNumberFormat="1" applyFill="1" applyBorder="1" applyAlignment="1">
      <alignment horizontal="center" vertical="center"/>
    </xf>
    <xf numFmtId="167" fontId="1" fillId="9" borderId="4" xfId="0" applyNumberFormat="1" applyFont="1" applyFill="1" applyBorder="1" applyAlignment="1">
      <alignment horizontal="center" vertical="center" wrapText="1"/>
    </xf>
    <xf numFmtId="167" fontId="0" fillId="8" borderId="4" xfId="0" applyNumberFormat="1" applyFont="1" applyFill="1" applyBorder="1" applyAlignment="1">
      <alignment horizontal="center" vertical="center"/>
    </xf>
    <xf numFmtId="167" fontId="0" fillId="0" borderId="0" xfId="0" applyNumberFormat="1" applyAlignment="1">
      <alignment horizontal="center" vertical="center"/>
    </xf>
    <xf numFmtId="1" fontId="2" fillId="4" borderId="4" xfId="0" applyNumberFormat="1" applyFont="1" applyFill="1" applyBorder="1" applyAlignment="1" applyProtection="1">
      <alignment horizontal="center" vertical="center" wrapText="1"/>
    </xf>
    <xf numFmtId="1" fontId="0" fillId="9" borderId="4" xfId="0" applyNumberFormat="1" applyFill="1" applyBorder="1" applyAlignment="1">
      <alignment horizontal="center" vertical="center"/>
    </xf>
    <xf numFmtId="1" fontId="1" fillId="9" borderId="4" xfId="0" applyNumberFormat="1" applyFont="1" applyFill="1" applyBorder="1" applyAlignment="1">
      <alignment horizontal="center" vertical="center" wrapText="1"/>
    </xf>
    <xf numFmtId="1" fontId="0" fillId="8" borderId="4" xfId="0" applyNumberFormat="1" applyFont="1" applyFill="1" applyBorder="1" applyAlignment="1">
      <alignment horizontal="center" vertical="center"/>
    </xf>
    <xf numFmtId="1" fontId="0" fillId="0" borderId="0" xfId="0" applyNumberFormat="1" applyAlignment="1">
      <alignment horizontal="center" vertical="center"/>
    </xf>
    <xf numFmtId="0" fontId="0" fillId="0" borderId="4" xfId="0" applyFont="1" applyBorder="1" applyAlignment="1">
      <alignment horizontal="center" vertical="center"/>
    </xf>
    <xf numFmtId="1" fontId="0" fillId="0" borderId="4" xfId="0" applyNumberFormat="1" applyFont="1" applyBorder="1" applyAlignment="1">
      <alignment horizontal="center" vertical="center"/>
    </xf>
    <xf numFmtId="167" fontId="0" fillId="0" borderId="4" xfId="0" applyNumberFormat="1" applyFont="1" applyBorder="1" applyAlignment="1">
      <alignment horizontal="center" vertical="center"/>
    </xf>
    <xf numFmtId="0" fontId="0" fillId="0" borderId="4" xfId="0" applyFont="1" applyBorder="1" applyAlignment="1" applyProtection="1">
      <alignment horizontal="center"/>
    </xf>
    <xf numFmtId="0" fontId="0" fillId="0" borderId="4" xfId="0" applyFont="1" applyFill="1" applyBorder="1" applyAlignment="1" applyProtection="1">
      <alignment horizontal="center" vertical="center"/>
    </xf>
    <xf numFmtId="0" fontId="0" fillId="0" borderId="4" xfId="0" applyFont="1" applyFill="1" applyBorder="1" applyAlignment="1" applyProtection="1">
      <alignment horizontal="center"/>
    </xf>
    <xf numFmtId="0" fontId="0" fillId="0" borderId="4" xfId="0" applyFont="1" applyBorder="1" applyAlignment="1" applyProtection="1">
      <alignment horizontal="center" vertical="center"/>
      <protection locked="0"/>
    </xf>
    <xf numFmtId="1" fontId="0" fillId="0" borderId="4" xfId="0" applyNumberFormat="1" applyFont="1" applyBorder="1" applyAlignment="1" applyProtection="1">
      <alignment horizontal="center" vertical="center"/>
      <protection locked="0"/>
    </xf>
    <xf numFmtId="167" fontId="0" fillId="0" borderId="4" xfId="0" applyNumberFormat="1" applyFont="1" applyBorder="1" applyAlignment="1" applyProtection="1">
      <alignment horizontal="center" vertical="center"/>
      <protection locked="0"/>
    </xf>
    <xf numFmtId="0" fontId="25" fillId="0" borderId="4" xfId="4" applyFont="1" applyFill="1" applyBorder="1" applyAlignment="1">
      <alignment horizontal="left" vertical="center" wrapText="1"/>
    </xf>
    <xf numFmtId="1" fontId="25" fillId="0" borderId="4" xfId="0" applyNumberFormat="1" applyFont="1" applyFill="1" applyBorder="1" applyAlignment="1">
      <alignment horizontal="center" vertical="center" wrapText="1"/>
    </xf>
    <xf numFmtId="2" fontId="25" fillId="0" borderId="4" xfId="0" applyNumberFormat="1" applyFont="1" applyFill="1" applyBorder="1" applyAlignment="1">
      <alignment horizontal="center" vertical="center" wrapText="1"/>
    </xf>
    <xf numFmtId="1" fontId="25" fillId="0" borderId="4" xfId="2" applyNumberFormat="1" applyFont="1" applyFill="1" applyBorder="1" applyAlignment="1">
      <alignment horizontal="center" vertical="center" wrapText="1"/>
    </xf>
    <xf numFmtId="167" fontId="25" fillId="0" borderId="4" xfId="2" applyNumberFormat="1" applyFont="1" applyFill="1" applyBorder="1" applyAlignment="1">
      <alignment horizontal="center" vertical="center" wrapText="1"/>
    </xf>
    <xf numFmtId="0" fontId="26" fillId="0" borderId="4" xfId="0" applyFont="1" applyBorder="1" applyAlignment="1">
      <alignment horizontal="center"/>
    </xf>
    <xf numFmtId="0" fontId="0" fillId="0" borderId="4" xfId="0" applyFont="1" applyBorder="1" applyAlignment="1">
      <alignment horizontal="center"/>
    </xf>
    <xf numFmtId="0" fontId="25" fillId="0" borderId="4" xfId="6" applyFont="1" applyFill="1" applyBorder="1" applyAlignment="1">
      <alignment horizontal="left" vertical="center" wrapText="1"/>
    </xf>
    <xf numFmtId="165" fontId="0" fillId="0" borderId="4" xfId="0" applyNumberFormat="1" applyFont="1" applyBorder="1"/>
    <xf numFmtId="0" fontId="25" fillId="0" borderId="4" xfId="5" applyFont="1" applyFill="1" applyBorder="1" applyAlignment="1">
      <alignment horizontal="left" vertical="center" wrapText="1"/>
    </xf>
    <xf numFmtId="0" fontId="25" fillId="0" borderId="4" xfId="4" applyFont="1" applyFill="1" applyBorder="1" applyAlignment="1">
      <alignment vertical="center" wrapText="1"/>
    </xf>
    <xf numFmtId="167" fontId="25" fillId="0" borderId="4" xfId="0" applyNumberFormat="1" applyFont="1" applyFill="1" applyBorder="1" applyAlignment="1">
      <alignment horizontal="center" vertical="center" wrapText="1"/>
    </xf>
    <xf numFmtId="0" fontId="0" fillId="9" borderId="4" xfId="0" applyFont="1" applyFill="1" applyBorder="1" applyAlignment="1">
      <alignment horizontal="center" vertical="center"/>
    </xf>
    <xf numFmtId="1" fontId="0" fillId="9" borderId="4" xfId="0" applyNumberFormat="1" applyFont="1" applyFill="1" applyBorder="1" applyAlignment="1">
      <alignment horizontal="center" vertical="center"/>
    </xf>
    <xf numFmtId="167" fontId="0" fillId="9" borderId="4" xfId="0" applyNumberFormat="1" applyFont="1" applyFill="1" applyBorder="1" applyAlignment="1">
      <alignment horizontal="center" vertical="center"/>
    </xf>
    <xf numFmtId="166" fontId="1" fillId="9" borderId="4" xfId="3" applyNumberFormat="1" applyFont="1" applyFill="1" applyBorder="1" applyAlignment="1" applyProtection="1">
      <alignment horizontal="center" vertical="center"/>
      <protection locked="0"/>
    </xf>
    <xf numFmtId="165" fontId="27" fillId="9" borderId="4" xfId="0" applyNumberFormat="1" applyFont="1" applyFill="1" applyBorder="1" applyAlignment="1" applyProtection="1">
      <alignment horizontal="center" vertical="center"/>
    </xf>
    <xf numFmtId="0" fontId="25" fillId="0" borderId="4" xfId="6" applyFont="1" applyFill="1" applyBorder="1" applyAlignment="1">
      <alignment vertical="center" wrapText="1"/>
    </xf>
    <xf numFmtId="0" fontId="0" fillId="0" borderId="4" xfId="0" applyFont="1" applyFill="1" applyBorder="1" applyAlignment="1">
      <alignment horizontal="center" vertical="center"/>
    </xf>
    <xf numFmtId="1" fontId="0" fillId="0" borderId="4" xfId="0" applyNumberFormat="1" applyFont="1" applyFill="1" applyBorder="1" applyAlignment="1">
      <alignment horizontal="center" vertical="center"/>
    </xf>
    <xf numFmtId="167" fontId="0" fillId="0" borderId="4" xfId="0" applyNumberFormat="1" applyFont="1" applyFill="1" applyBorder="1" applyAlignment="1">
      <alignment horizontal="center" vertical="center"/>
    </xf>
    <xf numFmtId="0" fontId="25" fillId="0" borderId="4" xfId="7" applyFont="1" applyFill="1" applyBorder="1" applyAlignment="1">
      <alignment vertical="center" wrapText="1"/>
    </xf>
    <xf numFmtId="0" fontId="25" fillId="0" borderId="4" xfId="9" applyFont="1" applyFill="1" applyBorder="1" applyAlignment="1">
      <alignment vertical="center" wrapText="1"/>
    </xf>
    <xf numFmtId="0" fontId="25" fillId="0" borderId="4" xfId="8" applyFont="1" applyFill="1" applyBorder="1" applyAlignment="1">
      <alignment vertical="center" wrapText="1"/>
    </xf>
    <xf numFmtId="0" fontId="25" fillId="0" borderId="4" xfId="5" applyFont="1" applyFill="1" applyBorder="1" applyAlignment="1">
      <alignment vertical="center" wrapText="1"/>
    </xf>
    <xf numFmtId="0" fontId="27" fillId="9" borderId="4" xfId="0" applyFont="1" applyFill="1" applyBorder="1" applyAlignment="1">
      <alignment horizontal="center" vertical="center"/>
    </xf>
    <xf numFmtId="1" fontId="27" fillId="9" borderId="4" xfId="0" applyNumberFormat="1" applyFont="1" applyFill="1" applyBorder="1" applyAlignment="1">
      <alignment horizontal="center" vertical="center"/>
    </xf>
    <xf numFmtId="167" fontId="27" fillId="9" borderId="4" xfId="0" applyNumberFormat="1" applyFont="1" applyFill="1" applyBorder="1" applyAlignment="1">
      <alignment horizontal="center" vertical="center"/>
    </xf>
    <xf numFmtId="166" fontId="27" fillId="9" borderId="4" xfId="3" applyNumberFormat="1" applyFont="1" applyFill="1" applyBorder="1" applyAlignment="1" applyProtection="1">
      <alignment horizontal="center" vertical="center"/>
      <protection locked="0"/>
    </xf>
    <xf numFmtId="1" fontId="0" fillId="0" borderId="4" xfId="0" applyNumberFormat="1" applyFont="1" applyBorder="1" applyAlignment="1" applyProtection="1">
      <alignment horizontal="center" vertical="center"/>
    </xf>
    <xf numFmtId="166" fontId="1" fillId="8" borderId="4" xfId="3" applyNumberFormat="1" applyFont="1" applyFill="1" applyBorder="1" applyAlignment="1" applyProtection="1">
      <alignment horizontal="center" vertical="center"/>
      <protection locked="0"/>
    </xf>
    <xf numFmtId="0" fontId="25" fillId="0" borderId="4" xfId="0" applyFont="1" applyFill="1" applyBorder="1" applyAlignment="1">
      <alignment vertical="center" wrapText="1"/>
    </xf>
    <xf numFmtId="0" fontId="8" fillId="0" borderId="10" xfId="0" applyFont="1" applyBorder="1" applyAlignment="1">
      <alignment horizontal="left" vertical="top" wrapText="1"/>
    </xf>
    <xf numFmtId="0" fontId="8" fillId="0" borderId="5"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0"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9" xfId="0" applyFont="1" applyBorder="1" applyAlignment="1">
      <alignment horizontal="left" vertical="top" wrapText="1"/>
    </xf>
    <xf numFmtId="0" fontId="8" fillId="0" borderId="15" xfId="0" applyFont="1" applyBorder="1" applyAlignment="1">
      <alignment horizontal="left" vertical="top" wrapText="1"/>
    </xf>
    <xf numFmtId="0" fontId="11" fillId="0" borderId="0" xfId="0" applyFont="1" applyAlignment="1">
      <alignment horizontal="left" vertical="top" wrapText="1"/>
    </xf>
    <xf numFmtId="0" fontId="0" fillId="0" borderId="5" xfId="0" applyFont="1" applyBorder="1" applyAlignment="1">
      <alignment horizontal="left" vertical="top" wrapText="1"/>
    </xf>
    <xf numFmtId="0" fontId="0" fillId="0" borderId="0" xfId="0" applyFont="1" applyBorder="1" applyAlignment="1">
      <alignment horizontal="left" vertical="top" wrapText="1"/>
    </xf>
    <xf numFmtId="0" fontId="4" fillId="0" borderId="6" xfId="0" applyFont="1" applyBorder="1" applyAlignment="1" applyProtection="1">
      <alignment horizontal="left" vertical="top" wrapText="1"/>
    </xf>
    <xf numFmtId="0" fontId="4" fillId="0" borderId="7" xfId="0" applyFont="1" applyBorder="1" applyAlignment="1" applyProtection="1">
      <alignment horizontal="left" vertical="top" wrapText="1"/>
    </xf>
    <xf numFmtId="0" fontId="4" fillId="0" borderId="8" xfId="0" applyFont="1" applyBorder="1" applyAlignment="1" applyProtection="1">
      <alignment horizontal="left" vertical="top" wrapText="1"/>
    </xf>
    <xf numFmtId="0" fontId="2" fillId="2" borderId="6"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0" xfId="0" quotePrefix="1" applyFont="1" applyFill="1" applyAlignment="1">
      <alignment horizontal="left" vertical="top" wrapText="1"/>
    </xf>
    <xf numFmtId="0" fontId="3" fillId="2" borderId="0" xfId="0" applyFont="1" applyFill="1" applyAlignment="1">
      <alignment horizontal="center"/>
    </xf>
    <xf numFmtId="0" fontId="4" fillId="2" borderId="0" xfId="0" applyFont="1" applyFill="1" applyAlignment="1">
      <alignment horizontal="center"/>
    </xf>
    <xf numFmtId="0" fontId="0" fillId="2" borderId="9" xfId="0" applyFill="1" applyBorder="1" applyAlignment="1" applyProtection="1">
      <alignment horizontal="center"/>
      <protection locked="0"/>
    </xf>
    <xf numFmtId="0" fontId="2" fillId="10" borderId="6" xfId="0" applyFont="1" applyFill="1" applyBorder="1" applyAlignment="1">
      <alignment horizontal="left"/>
    </xf>
    <xf numFmtId="0" fontId="2" fillId="10" borderId="7" xfId="0" applyFont="1" applyFill="1" applyBorder="1" applyAlignment="1">
      <alignment horizontal="left"/>
    </xf>
    <xf numFmtId="0" fontId="2" fillId="10" borderId="8" xfId="0" applyFont="1" applyFill="1" applyBorder="1" applyAlignment="1">
      <alignment horizontal="left"/>
    </xf>
    <xf numFmtId="0" fontId="2" fillId="3" borderId="6" xfId="0" applyFont="1" applyFill="1" applyBorder="1" applyAlignment="1">
      <alignment horizontal="right"/>
    </xf>
    <xf numFmtId="0" fontId="2" fillId="3" borderId="8" xfId="0" applyFont="1" applyFill="1" applyBorder="1" applyAlignment="1">
      <alignment horizontal="right"/>
    </xf>
    <xf numFmtId="165" fontId="2" fillId="3" borderId="1" xfId="0" applyNumberFormat="1" applyFont="1" applyFill="1" applyBorder="1" applyAlignment="1">
      <alignment horizontal="center" wrapText="1"/>
    </xf>
    <xf numFmtId="165" fontId="2" fillId="3" borderId="2" xfId="0" applyNumberFormat="1" applyFont="1" applyFill="1" applyBorder="1" applyAlignment="1">
      <alignment horizontal="center" wrapText="1"/>
    </xf>
    <xf numFmtId="0" fontId="1" fillId="0" borderId="5" xfId="0" applyFont="1" applyBorder="1" applyAlignment="1">
      <alignment horizontal="left" vertical="top" wrapText="1"/>
    </xf>
  </cellXfs>
  <cellStyles count="92">
    <cellStyle name="Bad" xfId="1" builtinId="27"/>
    <cellStyle name="Comma" xfId="2" builtinId="3"/>
    <cellStyle name="Currency" xfId="3" builtinId="4"/>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Normal" xfId="0" builtinId="0"/>
    <cellStyle name="Normal_Sheet1" xfId="4"/>
    <cellStyle name="Normal_Sheet2" xfId="5"/>
    <cellStyle name="Normal_Sheet3" xfId="7"/>
    <cellStyle name="Normal_Sheet4" xfId="6"/>
    <cellStyle name="Normal_Sheet6" xfId="8"/>
    <cellStyle name="Normal_Sheet7"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16</xdr:col>
      <xdr:colOff>85724</xdr:colOff>
      <xdr:row>0</xdr:row>
      <xdr:rowOff>0</xdr:rowOff>
    </xdr:from>
    <xdr:to>
      <xdr:col>17</xdr:col>
      <xdr:colOff>551390</xdr:colOff>
      <xdr:row>2</xdr:row>
      <xdr:rowOff>152015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82124" y="0"/>
          <a:ext cx="1046691" cy="4758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542924</xdr:colOff>
      <xdr:row>0</xdr:row>
      <xdr:rowOff>0</xdr:rowOff>
    </xdr:from>
    <xdr:to>
      <xdr:col>18</xdr:col>
      <xdr:colOff>332315</xdr:colOff>
      <xdr:row>2</xdr:row>
      <xdr:rowOff>70611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39324" y="0"/>
          <a:ext cx="951441" cy="4325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381000</xdr:colOff>
      <xdr:row>0</xdr:row>
      <xdr:rowOff>0</xdr:rowOff>
    </xdr:from>
    <xdr:to>
      <xdr:col>9</xdr:col>
      <xdr:colOff>984249</xdr:colOff>
      <xdr:row>0</xdr:row>
      <xdr:rowOff>514839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95833" y="0"/>
          <a:ext cx="1132416" cy="5148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772583</xdr:colOff>
      <xdr:row>0</xdr:row>
      <xdr:rowOff>10583</xdr:rowOff>
    </xdr:from>
    <xdr:to>
      <xdr:col>20</xdr:col>
      <xdr:colOff>52916</xdr:colOff>
      <xdr:row>3</xdr:row>
      <xdr:rowOff>6839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11000" y="10583"/>
          <a:ext cx="1132416" cy="5148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878417</xdr:colOff>
      <xdr:row>0</xdr:row>
      <xdr:rowOff>0</xdr:rowOff>
    </xdr:from>
    <xdr:to>
      <xdr:col>20</xdr:col>
      <xdr:colOff>63500</xdr:colOff>
      <xdr:row>2</xdr:row>
      <xdr:rowOff>155006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95667" y="0"/>
          <a:ext cx="1132416" cy="5148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698500</xdr:colOff>
      <xdr:row>0</xdr:row>
      <xdr:rowOff>0</xdr:rowOff>
    </xdr:from>
    <xdr:to>
      <xdr:col>20</xdr:col>
      <xdr:colOff>10583</xdr:colOff>
      <xdr:row>2</xdr:row>
      <xdr:rowOff>155006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15750" y="0"/>
          <a:ext cx="1132416" cy="5148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4"/>
  <sheetViews>
    <sheetView tabSelected="1" workbookViewId="0">
      <selection sqref="A1:R25"/>
    </sheetView>
  </sheetViews>
  <sheetFormatPr defaultColWidth="8.7109375" defaultRowHeight="12.75" x14ac:dyDescent="0.2"/>
  <cols>
    <col min="19" max="32" width="8.7109375" style="15"/>
  </cols>
  <sheetData>
    <row r="1" spans="1:18" ht="12.75" customHeight="1" x14ac:dyDescent="0.2">
      <c r="A1" s="130" t="s">
        <v>337</v>
      </c>
      <c r="B1" s="131"/>
      <c r="C1" s="131"/>
      <c r="D1" s="131"/>
      <c r="E1" s="131"/>
      <c r="F1" s="131"/>
      <c r="G1" s="131"/>
      <c r="H1" s="131"/>
      <c r="I1" s="131"/>
      <c r="J1" s="131"/>
      <c r="K1" s="131"/>
      <c r="L1" s="131"/>
      <c r="M1" s="131"/>
      <c r="N1" s="131"/>
      <c r="O1" s="131"/>
      <c r="P1" s="131"/>
      <c r="Q1" s="131"/>
      <c r="R1" s="132"/>
    </row>
    <row r="2" spans="1:18" ht="12.75" customHeight="1" x14ac:dyDescent="0.2">
      <c r="A2" s="133"/>
      <c r="B2" s="134"/>
      <c r="C2" s="134"/>
      <c r="D2" s="134"/>
      <c r="E2" s="134"/>
      <c r="F2" s="134"/>
      <c r="G2" s="134"/>
      <c r="H2" s="134"/>
      <c r="I2" s="134"/>
      <c r="J2" s="134"/>
      <c r="K2" s="134"/>
      <c r="L2" s="134"/>
      <c r="M2" s="134"/>
      <c r="N2" s="134"/>
      <c r="O2" s="134"/>
      <c r="P2" s="134"/>
      <c r="Q2" s="134"/>
      <c r="R2" s="135"/>
    </row>
    <row r="3" spans="1:18" ht="12.75" customHeight="1" x14ac:dyDescent="0.2">
      <c r="A3" s="133"/>
      <c r="B3" s="134"/>
      <c r="C3" s="134"/>
      <c r="D3" s="134"/>
      <c r="E3" s="134"/>
      <c r="F3" s="134"/>
      <c r="G3" s="134"/>
      <c r="H3" s="134"/>
      <c r="I3" s="134"/>
      <c r="J3" s="134"/>
      <c r="K3" s="134"/>
      <c r="L3" s="134"/>
      <c r="M3" s="134"/>
      <c r="N3" s="134"/>
      <c r="O3" s="134"/>
      <c r="P3" s="134"/>
      <c r="Q3" s="134"/>
      <c r="R3" s="135"/>
    </row>
    <row r="4" spans="1:18" ht="12.75" customHeight="1" x14ac:dyDescent="0.2">
      <c r="A4" s="133"/>
      <c r="B4" s="134"/>
      <c r="C4" s="134"/>
      <c r="D4" s="134"/>
      <c r="E4" s="134"/>
      <c r="F4" s="134"/>
      <c r="G4" s="134"/>
      <c r="H4" s="134"/>
      <c r="I4" s="134"/>
      <c r="J4" s="134"/>
      <c r="K4" s="134"/>
      <c r="L4" s="134"/>
      <c r="M4" s="134"/>
      <c r="N4" s="134"/>
      <c r="O4" s="134"/>
      <c r="P4" s="134"/>
      <c r="Q4" s="134"/>
      <c r="R4" s="135"/>
    </row>
    <row r="5" spans="1:18" ht="12.75" customHeight="1" x14ac:dyDescent="0.2">
      <c r="A5" s="133"/>
      <c r="B5" s="134"/>
      <c r="C5" s="134"/>
      <c r="D5" s="134"/>
      <c r="E5" s="134"/>
      <c r="F5" s="134"/>
      <c r="G5" s="134"/>
      <c r="H5" s="134"/>
      <c r="I5" s="134"/>
      <c r="J5" s="134"/>
      <c r="K5" s="134"/>
      <c r="L5" s="134"/>
      <c r="M5" s="134"/>
      <c r="N5" s="134"/>
      <c r="O5" s="134"/>
      <c r="P5" s="134"/>
      <c r="Q5" s="134"/>
      <c r="R5" s="135"/>
    </row>
    <row r="6" spans="1:18" ht="12.75" customHeight="1" x14ac:dyDescent="0.2">
      <c r="A6" s="133"/>
      <c r="B6" s="134"/>
      <c r="C6" s="134"/>
      <c r="D6" s="134"/>
      <c r="E6" s="134"/>
      <c r="F6" s="134"/>
      <c r="G6" s="134"/>
      <c r="H6" s="134"/>
      <c r="I6" s="134"/>
      <c r="J6" s="134"/>
      <c r="K6" s="134"/>
      <c r="L6" s="134"/>
      <c r="M6" s="134"/>
      <c r="N6" s="134"/>
      <c r="O6" s="134"/>
      <c r="P6" s="134"/>
      <c r="Q6" s="134"/>
      <c r="R6" s="135"/>
    </row>
    <row r="7" spans="1:18" ht="12.75" customHeight="1" x14ac:dyDescent="0.2">
      <c r="A7" s="133"/>
      <c r="B7" s="134"/>
      <c r="C7" s="134"/>
      <c r="D7" s="134"/>
      <c r="E7" s="134"/>
      <c r="F7" s="134"/>
      <c r="G7" s="134"/>
      <c r="H7" s="134"/>
      <c r="I7" s="134"/>
      <c r="J7" s="134"/>
      <c r="K7" s="134"/>
      <c r="L7" s="134"/>
      <c r="M7" s="134"/>
      <c r="N7" s="134"/>
      <c r="O7" s="134"/>
      <c r="P7" s="134"/>
      <c r="Q7" s="134"/>
      <c r="R7" s="135"/>
    </row>
    <row r="8" spans="1:18" ht="12.75" customHeight="1" x14ac:dyDescent="0.2">
      <c r="A8" s="133"/>
      <c r="B8" s="134"/>
      <c r="C8" s="134"/>
      <c r="D8" s="134"/>
      <c r="E8" s="134"/>
      <c r="F8" s="134"/>
      <c r="G8" s="134"/>
      <c r="H8" s="134"/>
      <c r="I8" s="134"/>
      <c r="J8" s="134"/>
      <c r="K8" s="134"/>
      <c r="L8" s="134"/>
      <c r="M8" s="134"/>
      <c r="N8" s="134"/>
      <c r="O8" s="134"/>
      <c r="P8" s="134"/>
      <c r="Q8" s="134"/>
      <c r="R8" s="135"/>
    </row>
    <row r="9" spans="1:18" ht="12.75" customHeight="1" x14ac:dyDescent="0.2">
      <c r="A9" s="133"/>
      <c r="B9" s="134"/>
      <c r="C9" s="134"/>
      <c r="D9" s="134"/>
      <c r="E9" s="134"/>
      <c r="F9" s="134"/>
      <c r="G9" s="134"/>
      <c r="H9" s="134"/>
      <c r="I9" s="134"/>
      <c r="J9" s="134"/>
      <c r="K9" s="134"/>
      <c r="L9" s="134"/>
      <c r="M9" s="134"/>
      <c r="N9" s="134"/>
      <c r="O9" s="134"/>
      <c r="P9" s="134"/>
      <c r="Q9" s="134"/>
      <c r="R9" s="135"/>
    </row>
    <row r="10" spans="1:18" ht="12.75" customHeight="1" x14ac:dyDescent="0.2">
      <c r="A10" s="133"/>
      <c r="B10" s="134"/>
      <c r="C10" s="134"/>
      <c r="D10" s="134"/>
      <c r="E10" s="134"/>
      <c r="F10" s="134"/>
      <c r="G10" s="134"/>
      <c r="H10" s="134"/>
      <c r="I10" s="134"/>
      <c r="J10" s="134"/>
      <c r="K10" s="134"/>
      <c r="L10" s="134"/>
      <c r="M10" s="134"/>
      <c r="N10" s="134"/>
      <c r="O10" s="134"/>
      <c r="P10" s="134"/>
      <c r="Q10" s="134"/>
      <c r="R10" s="135"/>
    </row>
    <row r="11" spans="1:18" ht="12.75" customHeight="1" x14ac:dyDescent="0.2">
      <c r="A11" s="133"/>
      <c r="B11" s="134"/>
      <c r="C11" s="134"/>
      <c r="D11" s="134"/>
      <c r="E11" s="134"/>
      <c r="F11" s="134"/>
      <c r="G11" s="134"/>
      <c r="H11" s="134"/>
      <c r="I11" s="134"/>
      <c r="J11" s="134"/>
      <c r="K11" s="134"/>
      <c r="L11" s="134"/>
      <c r="M11" s="134"/>
      <c r="N11" s="134"/>
      <c r="O11" s="134"/>
      <c r="P11" s="134"/>
      <c r="Q11" s="134"/>
      <c r="R11" s="135"/>
    </row>
    <row r="12" spans="1:18" ht="12.75" customHeight="1" x14ac:dyDescent="0.2">
      <c r="A12" s="133"/>
      <c r="B12" s="134"/>
      <c r="C12" s="134"/>
      <c r="D12" s="134"/>
      <c r="E12" s="134"/>
      <c r="F12" s="134"/>
      <c r="G12" s="134"/>
      <c r="H12" s="134"/>
      <c r="I12" s="134"/>
      <c r="J12" s="134"/>
      <c r="K12" s="134"/>
      <c r="L12" s="134"/>
      <c r="M12" s="134"/>
      <c r="N12" s="134"/>
      <c r="O12" s="134"/>
      <c r="P12" s="134"/>
      <c r="Q12" s="134"/>
      <c r="R12" s="135"/>
    </row>
    <row r="13" spans="1:18" ht="12.75" customHeight="1" x14ac:dyDescent="0.2">
      <c r="A13" s="133"/>
      <c r="B13" s="134"/>
      <c r="C13" s="134"/>
      <c r="D13" s="134"/>
      <c r="E13" s="134"/>
      <c r="F13" s="134"/>
      <c r="G13" s="134"/>
      <c r="H13" s="134"/>
      <c r="I13" s="134"/>
      <c r="J13" s="134"/>
      <c r="K13" s="134"/>
      <c r="L13" s="134"/>
      <c r="M13" s="134"/>
      <c r="N13" s="134"/>
      <c r="O13" s="134"/>
      <c r="P13" s="134"/>
      <c r="Q13" s="134"/>
      <c r="R13" s="135"/>
    </row>
    <row r="14" spans="1:18" ht="12.75" customHeight="1" x14ac:dyDescent="0.2">
      <c r="A14" s="133"/>
      <c r="B14" s="134"/>
      <c r="C14" s="134"/>
      <c r="D14" s="134"/>
      <c r="E14" s="134"/>
      <c r="F14" s="134"/>
      <c r="G14" s="134"/>
      <c r="H14" s="134"/>
      <c r="I14" s="134"/>
      <c r="J14" s="134"/>
      <c r="K14" s="134"/>
      <c r="L14" s="134"/>
      <c r="M14" s="134"/>
      <c r="N14" s="134"/>
      <c r="O14" s="134"/>
      <c r="P14" s="134"/>
      <c r="Q14" s="134"/>
      <c r="R14" s="135"/>
    </row>
    <row r="15" spans="1:18" ht="12.75" customHeight="1" x14ac:dyDescent="0.2">
      <c r="A15" s="133"/>
      <c r="B15" s="134"/>
      <c r="C15" s="134"/>
      <c r="D15" s="134"/>
      <c r="E15" s="134"/>
      <c r="F15" s="134"/>
      <c r="G15" s="134"/>
      <c r="H15" s="134"/>
      <c r="I15" s="134"/>
      <c r="J15" s="134"/>
      <c r="K15" s="134"/>
      <c r="L15" s="134"/>
      <c r="M15" s="134"/>
      <c r="N15" s="134"/>
      <c r="O15" s="134"/>
      <c r="P15" s="134"/>
      <c r="Q15" s="134"/>
      <c r="R15" s="135"/>
    </row>
    <row r="16" spans="1:18" ht="12.75" customHeight="1" x14ac:dyDescent="0.2">
      <c r="A16" s="133"/>
      <c r="B16" s="134"/>
      <c r="C16" s="134"/>
      <c r="D16" s="134"/>
      <c r="E16" s="134"/>
      <c r="F16" s="134"/>
      <c r="G16" s="134"/>
      <c r="H16" s="134"/>
      <c r="I16" s="134"/>
      <c r="J16" s="134"/>
      <c r="K16" s="134"/>
      <c r="L16" s="134"/>
      <c r="M16" s="134"/>
      <c r="N16" s="134"/>
      <c r="O16" s="134"/>
      <c r="P16" s="134"/>
      <c r="Q16" s="134"/>
      <c r="R16" s="135"/>
    </row>
    <row r="17" spans="1:18" ht="12.75" customHeight="1" x14ac:dyDescent="0.2">
      <c r="A17" s="133"/>
      <c r="B17" s="134"/>
      <c r="C17" s="134"/>
      <c r="D17" s="134"/>
      <c r="E17" s="134"/>
      <c r="F17" s="134"/>
      <c r="G17" s="134"/>
      <c r="H17" s="134"/>
      <c r="I17" s="134"/>
      <c r="J17" s="134"/>
      <c r="K17" s="134"/>
      <c r="L17" s="134"/>
      <c r="M17" s="134"/>
      <c r="N17" s="134"/>
      <c r="O17" s="134"/>
      <c r="P17" s="134"/>
      <c r="Q17" s="134"/>
      <c r="R17" s="135"/>
    </row>
    <row r="18" spans="1:18" ht="12.75" customHeight="1" x14ac:dyDescent="0.2">
      <c r="A18" s="133"/>
      <c r="B18" s="134"/>
      <c r="C18" s="134"/>
      <c r="D18" s="134"/>
      <c r="E18" s="134"/>
      <c r="F18" s="134"/>
      <c r="G18" s="134"/>
      <c r="H18" s="134"/>
      <c r="I18" s="134"/>
      <c r="J18" s="134"/>
      <c r="K18" s="134"/>
      <c r="L18" s="134"/>
      <c r="M18" s="134"/>
      <c r="N18" s="134"/>
      <c r="O18" s="134"/>
      <c r="P18" s="134"/>
      <c r="Q18" s="134"/>
      <c r="R18" s="135"/>
    </row>
    <row r="19" spans="1:18" ht="12.75" customHeight="1" x14ac:dyDescent="0.2">
      <c r="A19" s="133"/>
      <c r="B19" s="134"/>
      <c r="C19" s="134"/>
      <c r="D19" s="134"/>
      <c r="E19" s="134"/>
      <c r="F19" s="134"/>
      <c r="G19" s="134"/>
      <c r="H19" s="134"/>
      <c r="I19" s="134"/>
      <c r="J19" s="134"/>
      <c r="K19" s="134"/>
      <c r="L19" s="134"/>
      <c r="M19" s="134"/>
      <c r="N19" s="134"/>
      <c r="O19" s="134"/>
      <c r="P19" s="134"/>
      <c r="Q19" s="134"/>
      <c r="R19" s="135"/>
    </row>
    <row r="20" spans="1:18" ht="12.75" customHeight="1" x14ac:dyDescent="0.2">
      <c r="A20" s="133"/>
      <c r="B20" s="134"/>
      <c r="C20" s="134"/>
      <c r="D20" s="134"/>
      <c r="E20" s="134"/>
      <c r="F20" s="134"/>
      <c r="G20" s="134"/>
      <c r="H20" s="134"/>
      <c r="I20" s="134"/>
      <c r="J20" s="134"/>
      <c r="K20" s="134"/>
      <c r="L20" s="134"/>
      <c r="M20" s="134"/>
      <c r="N20" s="134"/>
      <c r="O20" s="134"/>
      <c r="P20" s="134"/>
      <c r="Q20" s="134"/>
      <c r="R20" s="135"/>
    </row>
    <row r="21" spans="1:18" ht="12.75" customHeight="1" x14ac:dyDescent="0.2">
      <c r="A21" s="133"/>
      <c r="B21" s="134"/>
      <c r="C21" s="134"/>
      <c r="D21" s="134"/>
      <c r="E21" s="134"/>
      <c r="F21" s="134"/>
      <c r="G21" s="134"/>
      <c r="H21" s="134"/>
      <c r="I21" s="134"/>
      <c r="J21" s="134"/>
      <c r="K21" s="134"/>
      <c r="L21" s="134"/>
      <c r="M21" s="134"/>
      <c r="N21" s="134"/>
      <c r="O21" s="134"/>
      <c r="P21" s="134"/>
      <c r="Q21" s="134"/>
      <c r="R21" s="135"/>
    </row>
    <row r="22" spans="1:18" ht="12.75" customHeight="1" x14ac:dyDescent="0.2">
      <c r="A22" s="133"/>
      <c r="B22" s="134"/>
      <c r="C22" s="134"/>
      <c r="D22" s="134"/>
      <c r="E22" s="134"/>
      <c r="F22" s="134"/>
      <c r="G22" s="134"/>
      <c r="H22" s="134"/>
      <c r="I22" s="134"/>
      <c r="J22" s="134"/>
      <c r="K22" s="134"/>
      <c r="L22" s="134"/>
      <c r="M22" s="134"/>
      <c r="N22" s="134"/>
      <c r="O22" s="134"/>
      <c r="P22" s="134"/>
      <c r="Q22" s="134"/>
      <c r="R22" s="135"/>
    </row>
    <row r="23" spans="1:18" ht="12.75" customHeight="1" x14ac:dyDescent="0.2">
      <c r="A23" s="133"/>
      <c r="B23" s="134"/>
      <c r="C23" s="134"/>
      <c r="D23" s="134"/>
      <c r="E23" s="134"/>
      <c r="F23" s="134"/>
      <c r="G23" s="134"/>
      <c r="H23" s="134"/>
      <c r="I23" s="134"/>
      <c r="J23" s="134"/>
      <c r="K23" s="134"/>
      <c r="L23" s="134"/>
      <c r="M23" s="134"/>
      <c r="N23" s="134"/>
      <c r="O23" s="134"/>
      <c r="P23" s="134"/>
      <c r="Q23" s="134"/>
      <c r="R23" s="135"/>
    </row>
    <row r="24" spans="1:18" ht="12.75" customHeight="1" x14ac:dyDescent="0.2">
      <c r="A24" s="133"/>
      <c r="B24" s="134"/>
      <c r="C24" s="134"/>
      <c r="D24" s="134"/>
      <c r="E24" s="134"/>
      <c r="F24" s="134"/>
      <c r="G24" s="134"/>
      <c r="H24" s="134"/>
      <c r="I24" s="134"/>
      <c r="J24" s="134"/>
      <c r="K24" s="134"/>
      <c r="L24" s="134"/>
      <c r="M24" s="134"/>
      <c r="N24" s="134"/>
      <c r="O24" s="134"/>
      <c r="P24" s="134"/>
      <c r="Q24" s="134"/>
      <c r="R24" s="135"/>
    </row>
    <row r="25" spans="1:18" ht="293.25" customHeight="1" x14ac:dyDescent="0.2">
      <c r="A25" s="136"/>
      <c r="B25" s="137"/>
      <c r="C25" s="137"/>
      <c r="D25" s="137"/>
      <c r="E25" s="137"/>
      <c r="F25" s="137"/>
      <c r="G25" s="137"/>
      <c r="H25" s="137"/>
      <c r="I25" s="137"/>
      <c r="J25" s="137"/>
      <c r="K25" s="137"/>
      <c r="L25" s="137"/>
      <c r="M25" s="137"/>
      <c r="N25" s="137"/>
      <c r="O25" s="137"/>
      <c r="P25" s="137"/>
      <c r="Q25" s="137"/>
      <c r="R25" s="138"/>
    </row>
    <row r="26" spans="1:18" x14ac:dyDescent="0.2">
      <c r="A26" s="15"/>
      <c r="B26" s="15"/>
      <c r="C26" s="15"/>
      <c r="D26" s="15"/>
      <c r="E26" s="15"/>
      <c r="F26" s="15"/>
      <c r="G26" s="15"/>
      <c r="H26" s="15"/>
      <c r="I26" s="15"/>
      <c r="J26" s="15"/>
      <c r="K26" s="15"/>
      <c r="L26" s="15"/>
      <c r="M26" s="15"/>
      <c r="N26" s="15"/>
      <c r="O26" s="15"/>
      <c r="P26" s="15"/>
      <c r="Q26" s="15"/>
      <c r="R26" s="15"/>
    </row>
    <row r="27" spans="1:18" ht="15" x14ac:dyDescent="0.25">
      <c r="A27" s="15"/>
      <c r="B27" s="15"/>
      <c r="C27" s="15"/>
      <c r="D27" s="15"/>
      <c r="E27" s="15"/>
      <c r="F27" s="15"/>
      <c r="G27" s="15"/>
      <c r="H27" s="15"/>
      <c r="I27" s="15"/>
      <c r="J27" s="15"/>
      <c r="K27" s="15"/>
      <c r="L27" s="16"/>
      <c r="M27" s="15"/>
      <c r="N27" s="15"/>
      <c r="O27" s="15"/>
      <c r="P27" s="15"/>
      <c r="Q27" s="15"/>
      <c r="R27" s="15"/>
    </row>
    <row r="28" spans="1:18" x14ac:dyDescent="0.2">
      <c r="A28" s="15"/>
      <c r="B28" s="15"/>
      <c r="C28" s="15"/>
      <c r="D28" s="15"/>
      <c r="E28" s="15"/>
      <c r="F28" s="15"/>
      <c r="G28" s="15"/>
      <c r="H28" s="15"/>
      <c r="I28" s="15"/>
      <c r="J28" s="15"/>
      <c r="K28" s="15"/>
      <c r="L28" s="15"/>
      <c r="M28" s="15"/>
      <c r="N28" s="15"/>
      <c r="O28" s="15"/>
      <c r="P28" s="15"/>
      <c r="Q28" s="15"/>
      <c r="R28" s="15"/>
    </row>
    <row r="29" spans="1:18" x14ac:dyDescent="0.2">
      <c r="A29" s="15"/>
      <c r="B29" s="15"/>
      <c r="C29" s="15"/>
      <c r="D29" s="15"/>
      <c r="E29" s="15"/>
      <c r="F29" s="15"/>
      <c r="G29" s="15"/>
      <c r="H29" s="15"/>
      <c r="I29" s="15"/>
      <c r="J29" s="15"/>
      <c r="K29" s="15"/>
      <c r="L29" s="15"/>
      <c r="M29" s="15"/>
      <c r="N29" s="15"/>
      <c r="O29" s="15"/>
      <c r="P29" s="15"/>
      <c r="Q29" s="15"/>
      <c r="R29" s="15"/>
    </row>
    <row r="30" spans="1:18" x14ac:dyDescent="0.2">
      <c r="A30" s="15"/>
      <c r="B30" s="15"/>
      <c r="C30" s="15"/>
      <c r="D30" s="15"/>
      <c r="E30" s="15"/>
      <c r="F30" s="15"/>
      <c r="G30" s="15"/>
      <c r="H30" s="15"/>
      <c r="I30" s="15"/>
      <c r="J30" s="15"/>
      <c r="K30" s="15"/>
      <c r="L30" s="15"/>
      <c r="M30" s="15"/>
      <c r="N30" s="15"/>
      <c r="O30" s="15"/>
      <c r="P30" s="15"/>
      <c r="Q30" s="15"/>
      <c r="R30" s="15"/>
    </row>
    <row r="31" spans="1:18" x14ac:dyDescent="0.2">
      <c r="A31" s="15"/>
      <c r="B31" s="15"/>
      <c r="C31" s="15"/>
      <c r="D31" s="15"/>
      <c r="E31" s="15"/>
      <c r="F31" s="15"/>
      <c r="G31" s="15"/>
      <c r="H31" s="15"/>
      <c r="I31" s="15"/>
      <c r="J31" s="15"/>
      <c r="K31" s="15"/>
      <c r="L31" s="15"/>
      <c r="M31" s="15"/>
      <c r="N31" s="15"/>
      <c r="O31" s="15"/>
      <c r="P31" s="15"/>
      <c r="Q31" s="15"/>
      <c r="R31" s="15"/>
    </row>
    <row r="32" spans="1:18" x14ac:dyDescent="0.2">
      <c r="A32" s="15"/>
      <c r="B32" s="15"/>
      <c r="C32" s="15"/>
      <c r="D32" s="15"/>
      <c r="E32" s="15"/>
      <c r="F32" s="15"/>
      <c r="G32" s="15"/>
      <c r="H32" s="15"/>
      <c r="I32" s="15"/>
      <c r="J32" s="15"/>
      <c r="K32" s="15"/>
      <c r="L32" s="15"/>
      <c r="M32" s="15"/>
      <c r="N32" s="15"/>
      <c r="O32" s="15"/>
      <c r="P32" s="15"/>
      <c r="Q32" s="15"/>
      <c r="R32" s="15"/>
    </row>
    <row r="33" spans="1:18" x14ac:dyDescent="0.2">
      <c r="A33" s="15"/>
      <c r="B33" s="15"/>
      <c r="C33" s="15"/>
      <c r="D33" s="15"/>
      <c r="E33" s="15"/>
      <c r="F33" s="15"/>
      <c r="G33" s="15"/>
      <c r="H33" s="15"/>
      <c r="I33" s="15"/>
      <c r="J33" s="15"/>
      <c r="K33" s="15"/>
      <c r="L33" s="15"/>
      <c r="M33" s="15"/>
      <c r="N33" s="15"/>
      <c r="O33" s="15"/>
      <c r="P33" s="15"/>
      <c r="Q33" s="15"/>
      <c r="R33" s="15"/>
    </row>
    <row r="34" spans="1:18" x14ac:dyDescent="0.2">
      <c r="A34" s="15"/>
      <c r="B34" s="15"/>
      <c r="C34" s="15"/>
      <c r="D34" s="15"/>
      <c r="E34" s="15"/>
      <c r="F34" s="15"/>
      <c r="G34" s="15"/>
      <c r="H34" s="15"/>
      <c r="I34" s="15"/>
      <c r="J34" s="15"/>
      <c r="K34" s="15"/>
      <c r="L34" s="15"/>
      <c r="M34" s="15"/>
      <c r="N34" s="15"/>
      <c r="O34" s="15"/>
      <c r="P34" s="15"/>
      <c r="Q34" s="15"/>
      <c r="R34" s="15"/>
    </row>
    <row r="35" spans="1:18" x14ac:dyDescent="0.2">
      <c r="A35" s="15"/>
      <c r="B35" s="15"/>
      <c r="C35" s="15"/>
      <c r="D35" s="15"/>
      <c r="E35" s="15"/>
      <c r="F35" s="15"/>
      <c r="G35" s="15"/>
      <c r="H35" s="15"/>
      <c r="I35" s="15"/>
      <c r="J35" s="15"/>
      <c r="K35" s="15"/>
      <c r="L35" s="15"/>
      <c r="M35" s="15"/>
      <c r="N35" s="15"/>
      <c r="O35" s="15"/>
      <c r="P35" s="15"/>
      <c r="Q35" s="15"/>
      <c r="R35" s="15"/>
    </row>
    <row r="36" spans="1:18" x14ac:dyDescent="0.2">
      <c r="A36" s="15"/>
      <c r="B36" s="15"/>
      <c r="C36" s="15"/>
      <c r="D36" s="15"/>
      <c r="E36" s="15"/>
      <c r="F36" s="15"/>
      <c r="G36" s="15"/>
      <c r="H36" s="15"/>
      <c r="I36" s="15"/>
      <c r="J36" s="15"/>
      <c r="K36" s="15"/>
      <c r="L36" s="15"/>
      <c r="M36" s="15"/>
      <c r="N36" s="15"/>
      <c r="O36" s="15"/>
      <c r="P36" s="15"/>
      <c r="Q36" s="15"/>
      <c r="R36" s="15"/>
    </row>
    <row r="37" spans="1:18" x14ac:dyDescent="0.2">
      <c r="A37" s="15"/>
      <c r="B37" s="15"/>
      <c r="C37" s="15"/>
      <c r="D37" s="15"/>
      <c r="E37" s="15"/>
      <c r="F37" s="15"/>
      <c r="G37" s="15"/>
      <c r="H37" s="15"/>
      <c r="I37" s="15"/>
      <c r="J37" s="15"/>
      <c r="K37" s="15"/>
      <c r="L37" s="15"/>
      <c r="M37" s="15"/>
      <c r="N37" s="15"/>
      <c r="O37" s="15"/>
      <c r="P37" s="15"/>
      <c r="Q37" s="15"/>
      <c r="R37" s="15"/>
    </row>
    <row r="38" spans="1:18" x14ac:dyDescent="0.2">
      <c r="A38" s="15"/>
      <c r="B38" s="15"/>
      <c r="C38" s="15"/>
      <c r="D38" s="15"/>
      <c r="E38" s="15"/>
      <c r="F38" s="15"/>
      <c r="G38" s="15"/>
      <c r="H38" s="15"/>
      <c r="I38" s="15"/>
      <c r="J38" s="15"/>
      <c r="K38" s="15"/>
      <c r="L38" s="15"/>
      <c r="M38" s="15"/>
      <c r="N38" s="15"/>
      <c r="O38" s="15"/>
      <c r="P38" s="15"/>
      <c r="Q38" s="15"/>
      <c r="R38" s="15"/>
    </row>
    <row r="39" spans="1:18" x14ac:dyDescent="0.2">
      <c r="A39" s="15"/>
      <c r="B39" s="15"/>
      <c r="C39" s="15"/>
      <c r="D39" s="15"/>
      <c r="E39" s="15"/>
      <c r="F39" s="15"/>
      <c r="G39" s="15"/>
      <c r="H39" s="15"/>
      <c r="I39" s="15"/>
      <c r="J39" s="15"/>
      <c r="K39" s="15"/>
      <c r="L39" s="15"/>
      <c r="M39" s="15"/>
      <c r="N39" s="15"/>
      <c r="O39" s="15"/>
      <c r="P39" s="15"/>
      <c r="Q39" s="15"/>
      <c r="R39" s="15"/>
    </row>
    <row r="40" spans="1:18" x14ac:dyDescent="0.2">
      <c r="A40" s="15"/>
      <c r="B40" s="15"/>
      <c r="C40" s="15"/>
      <c r="D40" s="15"/>
      <c r="E40" s="15"/>
      <c r="F40" s="15"/>
      <c r="G40" s="15"/>
      <c r="H40" s="15"/>
      <c r="I40" s="15"/>
      <c r="J40" s="15"/>
      <c r="K40" s="15"/>
      <c r="L40" s="15"/>
      <c r="M40" s="15"/>
      <c r="N40" s="15"/>
      <c r="O40" s="15"/>
      <c r="P40" s="15"/>
      <c r="Q40" s="15"/>
      <c r="R40" s="15"/>
    </row>
    <row r="41" spans="1:18" x14ac:dyDescent="0.2">
      <c r="A41" s="15"/>
      <c r="B41" s="15"/>
      <c r="C41" s="15"/>
      <c r="D41" s="15"/>
      <c r="E41" s="15"/>
      <c r="F41" s="15"/>
      <c r="G41" s="15"/>
      <c r="H41" s="15"/>
      <c r="I41" s="15"/>
      <c r="J41" s="15"/>
      <c r="K41" s="15"/>
      <c r="L41" s="15"/>
      <c r="M41" s="15"/>
      <c r="N41" s="15"/>
      <c r="O41" s="15"/>
      <c r="P41" s="15"/>
      <c r="Q41" s="15"/>
      <c r="R41" s="15"/>
    </row>
    <row r="42" spans="1:18" x14ac:dyDescent="0.2">
      <c r="A42" s="15"/>
      <c r="B42" s="15"/>
      <c r="C42" s="15"/>
      <c r="D42" s="15"/>
      <c r="E42" s="15"/>
      <c r="F42" s="15"/>
      <c r="G42" s="15"/>
      <c r="H42" s="15"/>
      <c r="I42" s="15"/>
      <c r="J42" s="15"/>
      <c r="K42" s="15"/>
      <c r="L42" s="15"/>
      <c r="M42" s="15"/>
      <c r="N42" s="15"/>
      <c r="O42" s="15"/>
      <c r="P42" s="15"/>
      <c r="Q42" s="15"/>
      <c r="R42" s="15"/>
    </row>
    <row r="43" spans="1:18" x14ac:dyDescent="0.2">
      <c r="A43" s="15"/>
      <c r="B43" s="15"/>
      <c r="C43" s="15"/>
      <c r="D43" s="15"/>
      <c r="E43" s="15"/>
      <c r="F43" s="15"/>
      <c r="G43" s="15"/>
      <c r="H43" s="15"/>
      <c r="I43" s="15"/>
      <c r="J43" s="15"/>
      <c r="K43" s="15"/>
      <c r="L43" s="15"/>
      <c r="M43" s="15"/>
      <c r="N43" s="15"/>
      <c r="O43" s="15"/>
      <c r="P43" s="15"/>
      <c r="Q43" s="15"/>
      <c r="R43" s="15"/>
    </row>
    <row r="44" spans="1:18" x14ac:dyDescent="0.2">
      <c r="A44" s="15"/>
      <c r="B44" s="15"/>
      <c r="C44" s="15"/>
      <c r="D44" s="15"/>
      <c r="E44" s="15"/>
      <c r="F44" s="15"/>
      <c r="G44" s="15"/>
      <c r="H44" s="15"/>
      <c r="I44" s="15"/>
      <c r="J44" s="15"/>
      <c r="K44" s="15"/>
      <c r="L44" s="15"/>
      <c r="M44" s="15"/>
      <c r="N44" s="15"/>
      <c r="O44" s="15"/>
      <c r="P44" s="15"/>
      <c r="Q44" s="15"/>
      <c r="R44" s="15"/>
    </row>
    <row r="45" spans="1:18" x14ac:dyDescent="0.2">
      <c r="A45" s="15"/>
      <c r="B45" s="15"/>
      <c r="C45" s="15"/>
      <c r="D45" s="15"/>
      <c r="E45" s="15"/>
      <c r="F45" s="15"/>
      <c r="G45" s="15"/>
      <c r="H45" s="15"/>
      <c r="I45" s="15"/>
      <c r="J45" s="15"/>
      <c r="K45" s="15"/>
      <c r="L45" s="15"/>
      <c r="M45" s="15"/>
      <c r="N45" s="15"/>
      <c r="O45" s="15"/>
      <c r="P45" s="15"/>
      <c r="Q45" s="15"/>
      <c r="R45" s="15"/>
    </row>
    <row r="46" spans="1:18" x14ac:dyDescent="0.2">
      <c r="A46" s="15"/>
      <c r="B46" s="15"/>
      <c r="C46" s="15"/>
      <c r="D46" s="15"/>
      <c r="E46" s="15"/>
      <c r="F46" s="15"/>
      <c r="G46" s="15"/>
      <c r="H46" s="15"/>
      <c r="I46" s="15"/>
      <c r="J46" s="15"/>
      <c r="K46" s="15"/>
      <c r="L46" s="15"/>
      <c r="M46" s="15"/>
      <c r="N46" s="15"/>
      <c r="O46" s="15"/>
      <c r="P46" s="15"/>
      <c r="Q46" s="15"/>
      <c r="R46" s="15"/>
    </row>
    <row r="47" spans="1:18" x14ac:dyDescent="0.2">
      <c r="A47" s="15"/>
      <c r="B47" s="15"/>
      <c r="C47" s="15"/>
      <c r="D47" s="15"/>
      <c r="E47" s="15"/>
      <c r="F47" s="15"/>
      <c r="G47" s="15"/>
      <c r="H47" s="15"/>
      <c r="I47" s="15"/>
      <c r="J47" s="15"/>
      <c r="K47" s="15"/>
      <c r="L47" s="15"/>
      <c r="M47" s="15"/>
      <c r="N47" s="15"/>
      <c r="O47" s="15"/>
      <c r="P47" s="15"/>
      <c r="Q47" s="15"/>
      <c r="R47" s="15"/>
    </row>
    <row r="48" spans="1:18" x14ac:dyDescent="0.2">
      <c r="A48" s="15"/>
      <c r="B48" s="15"/>
      <c r="C48" s="15"/>
      <c r="D48" s="15"/>
      <c r="E48" s="15"/>
      <c r="F48" s="15"/>
      <c r="G48" s="15"/>
      <c r="H48" s="15"/>
      <c r="I48" s="15"/>
      <c r="J48" s="15"/>
      <c r="K48" s="15"/>
      <c r="L48" s="15"/>
      <c r="M48" s="15"/>
      <c r="N48" s="15"/>
      <c r="O48" s="15"/>
      <c r="P48" s="15"/>
      <c r="Q48" s="15"/>
      <c r="R48" s="15"/>
    </row>
    <row r="49" spans="1:18" x14ac:dyDescent="0.2">
      <c r="A49" s="15"/>
      <c r="B49" s="15"/>
      <c r="C49" s="15"/>
      <c r="D49" s="15"/>
      <c r="E49" s="15"/>
      <c r="F49" s="15"/>
      <c r="G49" s="15"/>
      <c r="H49" s="15"/>
      <c r="I49" s="15"/>
      <c r="J49" s="15"/>
      <c r="K49" s="15"/>
      <c r="L49" s="15"/>
      <c r="M49" s="15"/>
      <c r="N49" s="15"/>
      <c r="O49" s="15"/>
      <c r="P49" s="15"/>
      <c r="Q49" s="15"/>
      <c r="R49" s="15"/>
    </row>
    <row r="50" spans="1:18" x14ac:dyDescent="0.2">
      <c r="A50" s="15"/>
      <c r="B50" s="15"/>
      <c r="C50" s="15"/>
      <c r="D50" s="15"/>
      <c r="E50" s="15"/>
      <c r="F50" s="15"/>
      <c r="G50" s="15"/>
      <c r="H50" s="15"/>
      <c r="I50" s="15"/>
      <c r="J50" s="15"/>
      <c r="K50" s="15"/>
      <c r="L50" s="15"/>
      <c r="M50" s="15"/>
      <c r="N50" s="15"/>
      <c r="O50" s="15"/>
      <c r="P50" s="15"/>
      <c r="Q50" s="15"/>
      <c r="R50" s="15"/>
    </row>
    <row r="51" spans="1:18" x14ac:dyDescent="0.2">
      <c r="A51" s="15"/>
      <c r="B51" s="15"/>
      <c r="C51" s="15"/>
      <c r="D51" s="15"/>
      <c r="E51" s="15"/>
      <c r="F51" s="15"/>
      <c r="G51" s="15"/>
      <c r="H51" s="15"/>
      <c r="I51" s="15"/>
      <c r="J51" s="15"/>
      <c r="K51" s="15"/>
      <c r="L51" s="15"/>
      <c r="M51" s="15"/>
      <c r="N51" s="15"/>
      <c r="O51" s="15"/>
      <c r="P51" s="15"/>
      <c r="Q51" s="15"/>
      <c r="R51" s="15"/>
    </row>
    <row r="52" spans="1:18" x14ac:dyDescent="0.2">
      <c r="A52" s="15"/>
      <c r="B52" s="15"/>
      <c r="C52" s="15"/>
      <c r="D52" s="15"/>
      <c r="E52" s="15"/>
      <c r="F52" s="15"/>
      <c r="G52" s="15"/>
      <c r="H52" s="15"/>
      <c r="I52" s="15"/>
      <c r="J52" s="15"/>
      <c r="K52" s="15"/>
      <c r="L52" s="15"/>
      <c r="M52" s="15"/>
      <c r="N52" s="15"/>
      <c r="O52" s="15"/>
      <c r="P52" s="15"/>
      <c r="Q52" s="15"/>
      <c r="R52" s="15"/>
    </row>
    <row r="53" spans="1:18" x14ac:dyDescent="0.2">
      <c r="A53" s="15"/>
      <c r="B53" s="15"/>
      <c r="C53" s="15"/>
      <c r="D53" s="15"/>
      <c r="E53" s="15"/>
      <c r="F53" s="15"/>
      <c r="G53" s="15"/>
      <c r="H53" s="15"/>
      <c r="I53" s="15"/>
      <c r="J53" s="15"/>
      <c r="K53" s="15"/>
      <c r="L53" s="15"/>
      <c r="M53" s="15"/>
      <c r="N53" s="15"/>
      <c r="O53" s="15"/>
      <c r="P53" s="15"/>
      <c r="Q53" s="15"/>
      <c r="R53" s="15"/>
    </row>
    <row r="54" spans="1:18" x14ac:dyDescent="0.2">
      <c r="A54" s="15"/>
      <c r="B54" s="15"/>
      <c r="C54" s="15"/>
      <c r="D54" s="15"/>
      <c r="E54" s="15"/>
      <c r="F54" s="15"/>
      <c r="G54" s="15"/>
      <c r="H54" s="15"/>
      <c r="I54" s="15"/>
      <c r="J54" s="15"/>
      <c r="K54" s="15"/>
      <c r="L54" s="15"/>
      <c r="M54" s="15"/>
      <c r="N54" s="15"/>
      <c r="O54" s="15"/>
      <c r="P54" s="15"/>
      <c r="Q54" s="15"/>
      <c r="R54" s="15"/>
    </row>
    <row r="55" spans="1:18" x14ac:dyDescent="0.2">
      <c r="A55" s="15"/>
      <c r="B55" s="15"/>
      <c r="C55" s="15"/>
      <c r="D55" s="15"/>
      <c r="E55" s="15"/>
      <c r="F55" s="15"/>
      <c r="G55" s="15"/>
      <c r="H55" s="15"/>
      <c r="I55" s="15"/>
      <c r="J55" s="15"/>
      <c r="K55" s="15"/>
      <c r="L55" s="15"/>
      <c r="M55" s="15"/>
      <c r="N55" s="15"/>
      <c r="O55" s="15"/>
      <c r="P55" s="15"/>
      <c r="Q55" s="15"/>
      <c r="R55" s="15"/>
    </row>
    <row r="56" spans="1:18" x14ac:dyDescent="0.2">
      <c r="A56" s="15"/>
      <c r="B56" s="15"/>
      <c r="C56" s="15"/>
      <c r="D56" s="15"/>
      <c r="E56" s="15"/>
      <c r="F56" s="15"/>
      <c r="G56" s="15"/>
      <c r="H56" s="15"/>
      <c r="I56" s="15"/>
      <c r="J56" s="15"/>
      <c r="K56" s="15"/>
      <c r="L56" s="15"/>
      <c r="M56" s="15"/>
      <c r="N56" s="15"/>
      <c r="O56" s="15"/>
      <c r="P56" s="15"/>
      <c r="Q56" s="15"/>
      <c r="R56" s="15"/>
    </row>
    <row r="57" spans="1:18" x14ac:dyDescent="0.2">
      <c r="A57" s="15"/>
      <c r="B57" s="15"/>
      <c r="C57" s="15"/>
      <c r="D57" s="15"/>
      <c r="E57" s="15"/>
      <c r="F57" s="15"/>
      <c r="G57" s="15"/>
      <c r="H57" s="15"/>
      <c r="I57" s="15"/>
      <c r="J57" s="15"/>
      <c r="K57" s="15"/>
      <c r="L57" s="15"/>
      <c r="M57" s="15"/>
      <c r="N57" s="15"/>
      <c r="O57" s="15"/>
      <c r="P57" s="15"/>
      <c r="Q57" s="15"/>
      <c r="R57" s="15"/>
    </row>
    <row r="58" spans="1:18" x14ac:dyDescent="0.2">
      <c r="A58" s="15"/>
      <c r="B58" s="15"/>
      <c r="C58" s="15"/>
      <c r="D58" s="15"/>
      <c r="E58" s="15"/>
      <c r="F58" s="15"/>
      <c r="G58" s="15"/>
      <c r="H58" s="15"/>
      <c r="I58" s="15"/>
      <c r="J58" s="15"/>
      <c r="K58" s="15"/>
      <c r="L58" s="15"/>
      <c r="M58" s="15"/>
      <c r="N58" s="15"/>
      <c r="O58" s="15"/>
      <c r="P58" s="15"/>
      <c r="Q58" s="15"/>
      <c r="R58" s="15"/>
    </row>
    <row r="59" spans="1:18" x14ac:dyDescent="0.2">
      <c r="A59" s="15"/>
      <c r="B59" s="15"/>
      <c r="C59" s="15"/>
      <c r="D59" s="15"/>
      <c r="E59" s="15"/>
      <c r="F59" s="15"/>
      <c r="G59" s="15"/>
      <c r="H59" s="15"/>
      <c r="I59" s="15"/>
      <c r="J59" s="15"/>
      <c r="K59" s="15"/>
      <c r="L59" s="15"/>
      <c r="M59" s="15"/>
      <c r="N59" s="15"/>
      <c r="O59" s="15"/>
      <c r="P59" s="15"/>
      <c r="Q59" s="15"/>
      <c r="R59" s="15"/>
    </row>
    <row r="60" spans="1:18" x14ac:dyDescent="0.2">
      <c r="A60" s="15"/>
      <c r="B60" s="15"/>
      <c r="C60" s="15"/>
      <c r="D60" s="15"/>
      <c r="E60" s="15"/>
      <c r="F60" s="15"/>
      <c r="G60" s="15"/>
      <c r="H60" s="15"/>
      <c r="I60" s="15"/>
      <c r="J60" s="15"/>
      <c r="K60" s="15"/>
      <c r="L60" s="15"/>
      <c r="M60" s="15"/>
      <c r="N60" s="15"/>
      <c r="O60" s="15"/>
      <c r="P60" s="15"/>
      <c r="Q60" s="15"/>
      <c r="R60" s="15"/>
    </row>
    <row r="61" spans="1:18" x14ac:dyDescent="0.2">
      <c r="A61" s="15"/>
      <c r="B61" s="15"/>
      <c r="C61" s="15"/>
      <c r="D61" s="15"/>
      <c r="E61" s="15"/>
      <c r="F61" s="15"/>
      <c r="G61" s="15"/>
      <c r="H61" s="15"/>
      <c r="I61" s="15"/>
      <c r="J61" s="15"/>
      <c r="K61" s="15"/>
      <c r="L61" s="15"/>
      <c r="M61" s="15"/>
      <c r="N61" s="15"/>
      <c r="O61" s="15"/>
      <c r="P61" s="15"/>
      <c r="Q61" s="15"/>
      <c r="R61" s="15"/>
    </row>
    <row r="62" spans="1:18" x14ac:dyDescent="0.2">
      <c r="A62" s="15"/>
      <c r="B62" s="15"/>
      <c r="C62" s="15"/>
      <c r="D62" s="15"/>
      <c r="E62" s="15"/>
      <c r="F62" s="15"/>
      <c r="G62" s="15"/>
      <c r="H62" s="15"/>
      <c r="I62" s="15"/>
      <c r="J62" s="15"/>
      <c r="K62" s="15"/>
      <c r="L62" s="15"/>
      <c r="M62" s="15"/>
      <c r="N62" s="15"/>
      <c r="O62" s="15"/>
      <c r="P62" s="15"/>
      <c r="Q62" s="15"/>
      <c r="R62" s="15"/>
    </row>
    <row r="63" spans="1:18" x14ac:dyDescent="0.2">
      <c r="A63" s="15"/>
      <c r="B63" s="15"/>
      <c r="C63" s="15"/>
      <c r="D63" s="15"/>
      <c r="E63" s="15"/>
      <c r="F63" s="15"/>
      <c r="G63" s="15"/>
      <c r="H63" s="15"/>
      <c r="I63" s="15"/>
      <c r="J63" s="15"/>
      <c r="K63" s="15"/>
      <c r="L63" s="15"/>
      <c r="M63" s="15"/>
      <c r="N63" s="15"/>
      <c r="O63" s="15"/>
      <c r="P63" s="15"/>
      <c r="Q63" s="15"/>
      <c r="R63" s="15"/>
    </row>
    <row r="64" spans="1:18" x14ac:dyDescent="0.2">
      <c r="A64" s="15"/>
      <c r="B64" s="15"/>
      <c r="C64" s="15"/>
      <c r="D64" s="15"/>
      <c r="E64" s="15"/>
      <c r="F64" s="15"/>
      <c r="G64" s="15"/>
      <c r="H64" s="15"/>
      <c r="I64" s="15"/>
      <c r="J64" s="15"/>
      <c r="K64" s="15"/>
      <c r="L64" s="15"/>
      <c r="M64" s="15"/>
      <c r="N64" s="15"/>
      <c r="O64" s="15"/>
      <c r="P64" s="15"/>
      <c r="Q64" s="15"/>
      <c r="R64" s="15"/>
    </row>
    <row r="65" spans="1:18" x14ac:dyDescent="0.2">
      <c r="A65" s="15"/>
      <c r="B65" s="15"/>
      <c r="C65" s="15"/>
      <c r="D65" s="15"/>
      <c r="E65" s="15"/>
      <c r="F65" s="15"/>
      <c r="G65" s="15"/>
      <c r="H65" s="15"/>
      <c r="I65" s="15"/>
      <c r="J65" s="15"/>
      <c r="K65" s="15"/>
      <c r="L65" s="15"/>
      <c r="M65" s="15"/>
      <c r="N65" s="15"/>
      <c r="O65" s="15"/>
      <c r="P65" s="15"/>
      <c r="Q65" s="15"/>
      <c r="R65" s="15"/>
    </row>
    <row r="66" spans="1:18" x14ac:dyDescent="0.2">
      <c r="A66" s="15"/>
      <c r="B66" s="15"/>
      <c r="C66" s="15"/>
      <c r="D66" s="15"/>
      <c r="E66" s="15"/>
      <c r="F66" s="15"/>
      <c r="G66" s="15"/>
      <c r="H66" s="15"/>
      <c r="I66" s="15"/>
      <c r="J66" s="15"/>
      <c r="K66" s="15"/>
      <c r="L66" s="15"/>
      <c r="M66" s="15"/>
      <c r="N66" s="15"/>
      <c r="O66" s="15"/>
      <c r="P66" s="15"/>
      <c r="Q66" s="15"/>
      <c r="R66" s="15"/>
    </row>
    <row r="67" spans="1:18" x14ac:dyDescent="0.2">
      <c r="A67" s="15"/>
      <c r="B67" s="15"/>
      <c r="C67" s="15"/>
      <c r="D67" s="15"/>
      <c r="E67" s="15"/>
      <c r="F67" s="15"/>
      <c r="G67" s="15"/>
      <c r="H67" s="15"/>
      <c r="I67" s="15"/>
      <c r="J67" s="15"/>
      <c r="K67" s="15"/>
      <c r="L67" s="15"/>
      <c r="M67" s="15"/>
      <c r="N67" s="15"/>
      <c r="O67" s="15"/>
      <c r="P67" s="15"/>
      <c r="Q67" s="15"/>
      <c r="R67" s="15"/>
    </row>
    <row r="68" spans="1:18" x14ac:dyDescent="0.2">
      <c r="A68" s="15"/>
      <c r="B68" s="15"/>
      <c r="C68" s="15"/>
      <c r="D68" s="15"/>
      <c r="E68" s="15"/>
      <c r="F68" s="15"/>
      <c r="G68" s="15"/>
      <c r="H68" s="15"/>
      <c r="I68" s="15"/>
      <c r="J68" s="15"/>
      <c r="K68" s="15"/>
      <c r="L68" s="15"/>
      <c r="M68" s="15"/>
      <c r="N68" s="15"/>
      <c r="O68" s="15"/>
      <c r="P68" s="15"/>
      <c r="Q68" s="15"/>
      <c r="R68" s="15"/>
    </row>
    <row r="69" spans="1:18" x14ac:dyDescent="0.2">
      <c r="A69" s="15"/>
      <c r="B69" s="15"/>
      <c r="C69" s="15"/>
      <c r="D69" s="15"/>
      <c r="E69" s="15"/>
      <c r="F69" s="15"/>
      <c r="G69" s="15"/>
      <c r="H69" s="15"/>
      <c r="I69" s="15"/>
      <c r="J69" s="15"/>
      <c r="K69" s="15"/>
      <c r="L69" s="15"/>
      <c r="M69" s="15"/>
      <c r="N69" s="15"/>
      <c r="O69" s="15"/>
      <c r="P69" s="15"/>
      <c r="Q69" s="15"/>
      <c r="R69" s="15"/>
    </row>
    <row r="70" spans="1:18" x14ac:dyDescent="0.2">
      <c r="A70" s="15"/>
      <c r="B70" s="15"/>
      <c r="C70" s="15"/>
      <c r="D70" s="15"/>
      <c r="E70" s="15"/>
      <c r="F70" s="15"/>
      <c r="G70" s="15"/>
      <c r="H70" s="15"/>
      <c r="I70" s="15"/>
      <c r="J70" s="15"/>
      <c r="K70" s="15"/>
      <c r="L70" s="15"/>
      <c r="M70" s="15"/>
      <c r="N70" s="15"/>
      <c r="O70" s="15"/>
      <c r="P70" s="15"/>
      <c r="Q70" s="15"/>
      <c r="R70" s="15"/>
    </row>
    <row r="71" spans="1:18" x14ac:dyDescent="0.2">
      <c r="A71" s="15"/>
      <c r="B71" s="15"/>
      <c r="C71" s="15"/>
      <c r="D71" s="15"/>
      <c r="E71" s="15"/>
      <c r="F71" s="15"/>
      <c r="G71" s="15"/>
      <c r="H71" s="15"/>
      <c r="I71" s="15"/>
      <c r="J71" s="15"/>
      <c r="K71" s="15"/>
      <c r="L71" s="15"/>
      <c r="M71" s="15"/>
      <c r="N71" s="15"/>
      <c r="O71" s="15"/>
      <c r="P71" s="15"/>
      <c r="Q71" s="15"/>
      <c r="R71" s="15"/>
    </row>
    <row r="72" spans="1:18" x14ac:dyDescent="0.2">
      <c r="A72" s="15"/>
      <c r="B72" s="15"/>
      <c r="C72" s="15"/>
      <c r="D72" s="15"/>
      <c r="E72" s="15"/>
      <c r="F72" s="15"/>
      <c r="G72" s="15"/>
      <c r="H72" s="15"/>
      <c r="I72" s="15"/>
      <c r="J72" s="15"/>
      <c r="K72" s="15"/>
      <c r="L72" s="15"/>
      <c r="M72" s="15"/>
      <c r="N72" s="15"/>
      <c r="O72" s="15"/>
      <c r="P72" s="15"/>
      <c r="Q72" s="15"/>
      <c r="R72" s="15"/>
    </row>
    <row r="73" spans="1:18" x14ac:dyDescent="0.2">
      <c r="A73" s="15"/>
      <c r="B73" s="15"/>
      <c r="C73" s="15"/>
      <c r="D73" s="15"/>
      <c r="E73" s="15"/>
      <c r="F73" s="15"/>
      <c r="G73" s="15"/>
      <c r="H73" s="15"/>
      <c r="I73" s="15"/>
      <c r="J73" s="15"/>
      <c r="K73" s="15"/>
      <c r="L73" s="15"/>
      <c r="M73" s="15"/>
      <c r="N73" s="15"/>
      <c r="O73" s="15"/>
      <c r="P73" s="15"/>
      <c r="Q73" s="15"/>
      <c r="R73" s="15"/>
    </row>
    <row r="74" spans="1:18" x14ac:dyDescent="0.2">
      <c r="A74" s="15"/>
      <c r="B74" s="15"/>
      <c r="C74" s="15"/>
      <c r="D74" s="15"/>
      <c r="E74" s="15"/>
      <c r="F74" s="15"/>
      <c r="G74" s="15"/>
      <c r="H74" s="15"/>
      <c r="I74" s="15"/>
      <c r="J74" s="15"/>
      <c r="K74" s="15"/>
      <c r="L74" s="15"/>
      <c r="M74" s="15"/>
      <c r="N74" s="15"/>
      <c r="O74" s="15"/>
      <c r="P74" s="15"/>
      <c r="Q74" s="15"/>
      <c r="R74" s="15"/>
    </row>
    <row r="75" spans="1:18" x14ac:dyDescent="0.2">
      <c r="A75" s="15"/>
      <c r="B75" s="15"/>
      <c r="C75" s="15"/>
      <c r="D75" s="15"/>
      <c r="E75" s="15"/>
      <c r="F75" s="15"/>
      <c r="G75" s="15"/>
      <c r="H75" s="15"/>
      <c r="I75" s="15"/>
      <c r="J75" s="15"/>
      <c r="K75" s="15"/>
      <c r="L75" s="15"/>
      <c r="M75" s="15"/>
      <c r="N75" s="15"/>
      <c r="O75" s="15"/>
      <c r="P75" s="15"/>
      <c r="Q75" s="15"/>
      <c r="R75" s="15"/>
    </row>
    <row r="76" spans="1:18" x14ac:dyDescent="0.2">
      <c r="A76" s="15"/>
      <c r="B76" s="15"/>
      <c r="C76" s="15"/>
      <c r="D76" s="15"/>
      <c r="E76" s="15"/>
      <c r="F76" s="15"/>
      <c r="G76" s="15"/>
      <c r="H76" s="15"/>
      <c r="I76" s="15"/>
      <c r="J76" s="15"/>
      <c r="K76" s="15"/>
      <c r="L76" s="15"/>
      <c r="M76" s="15"/>
      <c r="N76" s="15"/>
      <c r="O76" s="15"/>
      <c r="P76" s="15"/>
      <c r="Q76" s="15"/>
      <c r="R76" s="15"/>
    </row>
    <row r="77" spans="1:18" x14ac:dyDescent="0.2">
      <c r="A77" s="15"/>
      <c r="B77" s="15"/>
      <c r="C77" s="15"/>
      <c r="D77" s="15"/>
      <c r="E77" s="15"/>
      <c r="F77" s="15"/>
      <c r="G77" s="15"/>
      <c r="H77" s="15"/>
      <c r="I77" s="15"/>
      <c r="J77" s="15"/>
      <c r="K77" s="15"/>
      <c r="L77" s="15"/>
      <c r="M77" s="15"/>
      <c r="N77" s="15"/>
      <c r="O77" s="15"/>
      <c r="P77" s="15"/>
      <c r="Q77" s="15"/>
      <c r="R77" s="15"/>
    </row>
    <row r="78" spans="1:18" x14ac:dyDescent="0.2">
      <c r="A78" s="15"/>
      <c r="B78" s="15"/>
      <c r="C78" s="15"/>
      <c r="D78" s="15"/>
      <c r="E78" s="15"/>
      <c r="F78" s="15"/>
      <c r="G78" s="15"/>
      <c r="H78" s="15"/>
      <c r="I78" s="15"/>
      <c r="J78" s="15"/>
      <c r="K78" s="15"/>
      <c r="L78" s="15"/>
      <c r="M78" s="15"/>
      <c r="N78" s="15"/>
      <c r="O78" s="15"/>
      <c r="P78" s="15"/>
      <c r="Q78" s="15"/>
      <c r="R78" s="15"/>
    </row>
    <row r="79" spans="1:18" x14ac:dyDescent="0.2">
      <c r="A79" s="15"/>
      <c r="B79" s="15"/>
      <c r="C79" s="15"/>
      <c r="D79" s="15"/>
      <c r="E79" s="15"/>
      <c r="F79" s="15"/>
      <c r="G79" s="15"/>
      <c r="H79" s="15"/>
      <c r="I79" s="15"/>
      <c r="J79" s="15"/>
      <c r="K79" s="15"/>
      <c r="L79" s="15"/>
      <c r="M79" s="15"/>
      <c r="N79" s="15"/>
      <c r="O79" s="15"/>
      <c r="P79" s="15"/>
      <c r="Q79" s="15"/>
      <c r="R79" s="15"/>
    </row>
    <row r="80" spans="1:18" x14ac:dyDescent="0.2">
      <c r="A80" s="15"/>
      <c r="B80" s="15"/>
      <c r="C80" s="15"/>
      <c r="D80" s="15"/>
      <c r="E80" s="15"/>
      <c r="F80" s="15"/>
      <c r="G80" s="15"/>
      <c r="H80" s="15"/>
      <c r="I80" s="15"/>
      <c r="J80" s="15"/>
      <c r="K80" s="15"/>
      <c r="L80" s="15"/>
      <c r="M80" s="15"/>
      <c r="N80" s="15"/>
      <c r="O80" s="15"/>
      <c r="P80" s="15"/>
      <c r="Q80" s="15"/>
      <c r="R80" s="15"/>
    </row>
    <row r="81" spans="1:18" x14ac:dyDescent="0.2">
      <c r="A81" s="15"/>
      <c r="B81" s="15"/>
      <c r="C81" s="15"/>
      <c r="D81" s="15"/>
      <c r="E81" s="15"/>
      <c r="F81" s="15"/>
      <c r="G81" s="15"/>
      <c r="H81" s="15"/>
      <c r="I81" s="15"/>
      <c r="J81" s="15"/>
      <c r="K81" s="15"/>
      <c r="L81" s="15"/>
      <c r="M81" s="15"/>
      <c r="N81" s="15"/>
      <c r="O81" s="15"/>
      <c r="P81" s="15"/>
      <c r="Q81" s="15"/>
      <c r="R81" s="15"/>
    </row>
    <row r="82" spans="1:18" x14ac:dyDescent="0.2">
      <c r="A82" s="15"/>
      <c r="B82" s="15"/>
      <c r="C82" s="15"/>
      <c r="D82" s="15"/>
      <c r="E82" s="15"/>
      <c r="F82" s="15"/>
      <c r="G82" s="15"/>
      <c r="H82" s="15"/>
      <c r="I82" s="15"/>
      <c r="J82" s="15"/>
      <c r="K82" s="15"/>
      <c r="L82" s="15"/>
      <c r="M82" s="15"/>
      <c r="N82" s="15"/>
      <c r="O82" s="15"/>
      <c r="P82" s="15"/>
      <c r="Q82" s="15"/>
      <c r="R82" s="15"/>
    </row>
    <row r="83" spans="1:18" x14ac:dyDescent="0.2">
      <c r="A83" s="15"/>
      <c r="B83" s="15"/>
      <c r="C83" s="15"/>
      <c r="D83" s="15"/>
      <c r="E83" s="15"/>
      <c r="F83" s="15"/>
      <c r="G83" s="15"/>
      <c r="H83" s="15"/>
      <c r="I83" s="15"/>
      <c r="J83" s="15"/>
      <c r="K83" s="15"/>
      <c r="L83" s="15"/>
      <c r="M83" s="15"/>
      <c r="N83" s="15"/>
      <c r="O83" s="15"/>
      <c r="P83" s="15"/>
      <c r="Q83" s="15"/>
      <c r="R83" s="15"/>
    </row>
    <row r="84" spans="1:18" x14ac:dyDescent="0.2">
      <c r="A84" s="15"/>
      <c r="B84" s="15"/>
      <c r="C84" s="15"/>
      <c r="D84" s="15"/>
      <c r="E84" s="15"/>
      <c r="F84" s="15"/>
      <c r="G84" s="15"/>
      <c r="H84" s="15"/>
      <c r="I84" s="15"/>
      <c r="J84" s="15"/>
      <c r="K84" s="15"/>
      <c r="L84" s="15"/>
      <c r="M84" s="15"/>
      <c r="N84" s="15"/>
      <c r="O84" s="15"/>
      <c r="P84" s="15"/>
      <c r="Q84" s="15"/>
      <c r="R84" s="15"/>
    </row>
    <row r="85" spans="1:18" x14ac:dyDescent="0.2">
      <c r="A85" s="15"/>
      <c r="B85" s="15"/>
      <c r="C85" s="15"/>
      <c r="D85" s="15"/>
      <c r="E85" s="15"/>
      <c r="F85" s="15"/>
      <c r="G85" s="15"/>
      <c r="H85" s="15"/>
      <c r="I85" s="15"/>
      <c r="J85" s="15"/>
      <c r="K85" s="15"/>
      <c r="L85" s="15"/>
      <c r="M85" s="15"/>
      <c r="N85" s="15"/>
      <c r="O85" s="15"/>
      <c r="P85" s="15"/>
      <c r="Q85" s="15"/>
      <c r="R85" s="15"/>
    </row>
    <row r="86" spans="1:18" x14ac:dyDescent="0.2">
      <c r="A86" s="15"/>
      <c r="B86" s="15"/>
      <c r="C86" s="15"/>
      <c r="D86" s="15"/>
      <c r="E86" s="15"/>
      <c r="F86" s="15"/>
      <c r="G86" s="15"/>
      <c r="H86" s="15"/>
      <c r="I86" s="15"/>
      <c r="J86" s="15"/>
      <c r="K86" s="15"/>
      <c r="L86" s="15"/>
      <c r="M86" s="15"/>
      <c r="N86" s="15"/>
      <c r="O86" s="15"/>
      <c r="P86" s="15"/>
      <c r="Q86" s="15"/>
      <c r="R86" s="15"/>
    </row>
    <row r="87" spans="1:18" x14ac:dyDescent="0.2">
      <c r="A87" s="15"/>
      <c r="B87" s="15"/>
      <c r="C87" s="15"/>
      <c r="D87" s="15"/>
      <c r="E87" s="15"/>
      <c r="F87" s="15"/>
      <c r="G87" s="15"/>
      <c r="H87" s="15"/>
      <c r="I87" s="15"/>
      <c r="J87" s="15"/>
      <c r="K87" s="15"/>
      <c r="L87" s="15"/>
      <c r="M87" s="15"/>
      <c r="N87" s="15"/>
      <c r="O87" s="15"/>
      <c r="P87" s="15"/>
      <c r="Q87" s="15"/>
      <c r="R87" s="15"/>
    </row>
    <row r="88" spans="1:18" x14ac:dyDescent="0.2">
      <c r="A88" s="15"/>
      <c r="B88" s="15"/>
      <c r="C88" s="15"/>
      <c r="D88" s="15"/>
      <c r="E88" s="15"/>
      <c r="F88" s="15"/>
      <c r="G88" s="15"/>
      <c r="H88" s="15"/>
      <c r="I88" s="15"/>
      <c r="J88" s="15"/>
      <c r="K88" s="15"/>
      <c r="L88" s="15"/>
      <c r="M88" s="15"/>
      <c r="N88" s="15"/>
      <c r="O88" s="15"/>
      <c r="P88" s="15"/>
      <c r="Q88" s="15"/>
      <c r="R88" s="15"/>
    </row>
    <row r="89" spans="1:18" x14ac:dyDescent="0.2">
      <c r="A89" s="15"/>
      <c r="B89" s="15"/>
      <c r="C89" s="15"/>
      <c r="D89" s="15"/>
      <c r="E89" s="15"/>
      <c r="F89" s="15"/>
      <c r="G89" s="15"/>
      <c r="H89" s="15"/>
      <c r="I89" s="15"/>
      <c r="J89" s="15"/>
      <c r="K89" s="15"/>
      <c r="L89" s="15"/>
      <c r="M89" s="15"/>
      <c r="N89" s="15"/>
      <c r="O89" s="15"/>
      <c r="P89" s="15"/>
      <c r="Q89" s="15"/>
      <c r="R89" s="15"/>
    </row>
    <row r="90" spans="1:18" x14ac:dyDescent="0.2">
      <c r="A90" s="15"/>
      <c r="B90" s="15"/>
      <c r="C90" s="15"/>
      <c r="D90" s="15"/>
      <c r="E90" s="15"/>
      <c r="F90" s="15"/>
      <c r="G90" s="15"/>
      <c r="H90" s="15"/>
      <c r="I90" s="15"/>
      <c r="J90" s="15"/>
      <c r="K90" s="15"/>
      <c r="L90" s="15"/>
      <c r="M90" s="15"/>
      <c r="N90" s="15"/>
      <c r="O90" s="15"/>
      <c r="P90" s="15"/>
      <c r="Q90" s="15"/>
      <c r="R90" s="15"/>
    </row>
    <row r="91" spans="1:18" x14ac:dyDescent="0.2">
      <c r="A91" s="15"/>
      <c r="B91" s="15"/>
      <c r="C91" s="15"/>
      <c r="D91" s="15"/>
      <c r="E91" s="15"/>
      <c r="F91" s="15"/>
      <c r="G91" s="15"/>
      <c r="H91" s="15"/>
      <c r="I91" s="15"/>
      <c r="J91" s="15"/>
      <c r="K91" s="15"/>
      <c r="L91" s="15"/>
      <c r="M91" s="15"/>
      <c r="N91" s="15"/>
      <c r="O91" s="15"/>
      <c r="P91" s="15"/>
      <c r="Q91" s="15"/>
      <c r="R91" s="15"/>
    </row>
    <row r="92" spans="1:18" x14ac:dyDescent="0.2">
      <c r="A92" s="15"/>
      <c r="B92" s="15"/>
      <c r="C92" s="15"/>
      <c r="D92" s="15"/>
      <c r="E92" s="15"/>
      <c r="F92" s="15"/>
      <c r="G92" s="15"/>
      <c r="H92" s="15"/>
      <c r="I92" s="15"/>
      <c r="J92" s="15"/>
      <c r="K92" s="15"/>
      <c r="L92" s="15"/>
      <c r="M92" s="15"/>
      <c r="N92" s="15"/>
      <c r="O92" s="15"/>
      <c r="P92" s="15"/>
      <c r="Q92" s="15"/>
      <c r="R92" s="15"/>
    </row>
    <row r="93" spans="1:18" x14ac:dyDescent="0.2">
      <c r="A93" s="15"/>
      <c r="B93" s="15"/>
      <c r="C93" s="15"/>
      <c r="D93" s="15"/>
      <c r="E93" s="15"/>
      <c r="F93" s="15"/>
      <c r="G93" s="15"/>
      <c r="H93" s="15"/>
      <c r="I93" s="15"/>
      <c r="J93" s="15"/>
      <c r="K93" s="15"/>
      <c r="L93" s="15"/>
      <c r="M93" s="15"/>
      <c r="N93" s="15"/>
      <c r="O93" s="15"/>
      <c r="P93" s="15"/>
      <c r="Q93" s="15"/>
      <c r="R93" s="15"/>
    </row>
    <row r="94" spans="1:18" x14ac:dyDescent="0.2">
      <c r="A94" s="15"/>
      <c r="B94" s="15"/>
      <c r="C94" s="15"/>
      <c r="D94" s="15"/>
      <c r="E94" s="15"/>
      <c r="F94" s="15"/>
      <c r="G94" s="15"/>
      <c r="H94" s="15"/>
      <c r="I94" s="15"/>
      <c r="J94" s="15"/>
      <c r="K94" s="15"/>
      <c r="L94" s="15"/>
      <c r="M94" s="15"/>
      <c r="N94" s="15"/>
      <c r="O94" s="15"/>
      <c r="P94" s="15"/>
      <c r="Q94" s="15"/>
      <c r="R94" s="15"/>
    </row>
    <row r="95" spans="1:18" x14ac:dyDescent="0.2">
      <c r="A95" s="15"/>
      <c r="B95" s="15"/>
      <c r="C95" s="15"/>
      <c r="D95" s="15"/>
      <c r="E95" s="15"/>
      <c r="F95" s="15"/>
      <c r="G95" s="15"/>
      <c r="H95" s="15"/>
      <c r="I95" s="15"/>
      <c r="J95" s="15"/>
      <c r="K95" s="15"/>
      <c r="L95" s="15"/>
      <c r="M95" s="15"/>
      <c r="N95" s="15"/>
      <c r="O95" s="15"/>
      <c r="P95" s="15"/>
      <c r="Q95" s="15"/>
      <c r="R95" s="15"/>
    </row>
    <row r="96" spans="1:18" x14ac:dyDescent="0.2">
      <c r="A96" s="15"/>
      <c r="B96" s="15"/>
      <c r="C96" s="15"/>
      <c r="D96" s="15"/>
      <c r="E96" s="15"/>
      <c r="F96" s="15"/>
      <c r="G96" s="15"/>
      <c r="H96" s="15"/>
      <c r="I96" s="15"/>
      <c r="J96" s="15"/>
      <c r="K96" s="15"/>
      <c r="L96" s="15"/>
      <c r="M96" s="15"/>
      <c r="N96" s="15"/>
      <c r="O96" s="15"/>
      <c r="P96" s="15"/>
      <c r="Q96" s="15"/>
      <c r="R96" s="15"/>
    </row>
    <row r="97" spans="1:18" x14ac:dyDescent="0.2">
      <c r="A97" s="15"/>
      <c r="B97" s="15"/>
      <c r="C97" s="15"/>
      <c r="D97" s="15"/>
      <c r="E97" s="15"/>
      <c r="F97" s="15"/>
      <c r="G97" s="15"/>
      <c r="H97" s="15"/>
      <c r="I97" s="15"/>
      <c r="J97" s="15"/>
      <c r="K97" s="15"/>
      <c r="L97" s="15"/>
      <c r="M97" s="15"/>
      <c r="N97" s="15"/>
      <c r="O97" s="15"/>
      <c r="P97" s="15"/>
      <c r="Q97" s="15"/>
      <c r="R97" s="15"/>
    </row>
    <row r="98" spans="1:18" x14ac:dyDescent="0.2">
      <c r="A98" s="15"/>
      <c r="B98" s="15"/>
      <c r="C98" s="15"/>
      <c r="D98" s="15"/>
      <c r="E98" s="15"/>
      <c r="F98" s="15"/>
      <c r="G98" s="15"/>
      <c r="H98" s="15"/>
      <c r="I98" s="15"/>
      <c r="J98" s="15"/>
      <c r="K98" s="15"/>
      <c r="L98" s="15"/>
      <c r="M98" s="15"/>
      <c r="N98" s="15"/>
      <c r="O98" s="15"/>
      <c r="P98" s="15"/>
      <c r="Q98" s="15"/>
      <c r="R98" s="15"/>
    </row>
    <row r="99" spans="1:18" x14ac:dyDescent="0.2">
      <c r="A99" s="15"/>
      <c r="B99" s="15"/>
      <c r="C99" s="15"/>
      <c r="D99" s="15"/>
      <c r="E99" s="15"/>
      <c r="F99" s="15"/>
      <c r="G99" s="15"/>
      <c r="H99" s="15"/>
      <c r="I99" s="15"/>
      <c r="J99" s="15"/>
      <c r="K99" s="15"/>
      <c r="L99" s="15"/>
      <c r="M99" s="15"/>
      <c r="N99" s="15"/>
      <c r="O99" s="15"/>
      <c r="P99" s="15"/>
      <c r="Q99" s="15"/>
      <c r="R99" s="15"/>
    </row>
    <row r="100" spans="1:18" x14ac:dyDescent="0.2">
      <c r="A100" s="15"/>
      <c r="B100" s="15"/>
      <c r="C100" s="15"/>
      <c r="D100" s="15"/>
      <c r="E100" s="15"/>
      <c r="F100" s="15"/>
      <c r="G100" s="15"/>
      <c r="H100" s="15"/>
      <c r="I100" s="15"/>
      <c r="J100" s="15"/>
      <c r="K100" s="15"/>
      <c r="L100" s="15"/>
      <c r="M100" s="15"/>
      <c r="N100" s="15"/>
      <c r="O100" s="15"/>
      <c r="P100" s="15"/>
      <c r="Q100" s="15"/>
      <c r="R100" s="15"/>
    </row>
    <row r="101" spans="1:18" x14ac:dyDescent="0.2">
      <c r="A101" s="15"/>
      <c r="B101" s="15"/>
      <c r="C101" s="15"/>
      <c r="D101" s="15"/>
      <c r="E101" s="15"/>
      <c r="F101" s="15"/>
      <c r="G101" s="15"/>
      <c r="H101" s="15"/>
      <c r="I101" s="15"/>
      <c r="J101" s="15"/>
      <c r="K101" s="15"/>
      <c r="L101" s="15"/>
      <c r="M101" s="15"/>
      <c r="N101" s="15"/>
      <c r="O101" s="15"/>
      <c r="P101" s="15"/>
      <c r="Q101" s="15"/>
      <c r="R101" s="15"/>
    </row>
    <row r="102" spans="1:18" x14ac:dyDescent="0.2">
      <c r="A102" s="15"/>
      <c r="B102" s="15"/>
      <c r="C102" s="15"/>
      <c r="D102" s="15"/>
      <c r="E102" s="15"/>
      <c r="F102" s="15"/>
      <c r="G102" s="15"/>
      <c r="H102" s="15"/>
      <c r="I102" s="15"/>
      <c r="J102" s="15"/>
      <c r="K102" s="15"/>
      <c r="L102" s="15"/>
      <c r="M102" s="15"/>
      <c r="N102" s="15"/>
      <c r="O102" s="15"/>
      <c r="P102" s="15"/>
      <c r="Q102" s="15"/>
      <c r="R102" s="15"/>
    </row>
    <row r="103" spans="1:18" x14ac:dyDescent="0.2">
      <c r="A103" s="15"/>
      <c r="B103" s="15"/>
      <c r="C103" s="15"/>
      <c r="D103" s="15"/>
      <c r="E103" s="15"/>
      <c r="F103" s="15"/>
      <c r="G103" s="15"/>
      <c r="H103" s="15"/>
      <c r="I103" s="15"/>
      <c r="J103" s="15"/>
      <c r="K103" s="15"/>
      <c r="L103" s="15"/>
      <c r="M103" s="15"/>
      <c r="N103" s="15"/>
      <c r="O103" s="15"/>
      <c r="P103" s="15"/>
      <c r="Q103" s="15"/>
      <c r="R103" s="15"/>
    </row>
    <row r="104" spans="1:18" x14ac:dyDescent="0.2">
      <c r="A104" s="15"/>
      <c r="B104" s="15"/>
      <c r="C104" s="15"/>
      <c r="D104" s="15"/>
      <c r="E104" s="15"/>
      <c r="F104" s="15"/>
      <c r="G104" s="15"/>
      <c r="H104" s="15"/>
      <c r="I104" s="15"/>
      <c r="J104" s="15"/>
      <c r="K104" s="15"/>
      <c r="L104" s="15"/>
      <c r="M104" s="15"/>
      <c r="N104" s="15"/>
      <c r="O104" s="15"/>
      <c r="P104" s="15"/>
      <c r="Q104" s="15"/>
      <c r="R104" s="15"/>
    </row>
    <row r="105" spans="1:18" x14ac:dyDescent="0.2">
      <c r="A105" s="15"/>
      <c r="B105" s="15"/>
      <c r="C105" s="15"/>
      <c r="D105" s="15"/>
      <c r="E105" s="15"/>
      <c r="F105" s="15"/>
      <c r="G105" s="15"/>
      <c r="H105" s="15"/>
      <c r="I105" s="15"/>
      <c r="J105" s="15"/>
      <c r="K105" s="15"/>
      <c r="L105" s="15"/>
      <c r="M105" s="15"/>
      <c r="N105" s="15"/>
      <c r="O105" s="15"/>
      <c r="P105" s="15"/>
      <c r="Q105" s="15"/>
      <c r="R105" s="15"/>
    </row>
    <row r="106" spans="1:18" x14ac:dyDescent="0.2">
      <c r="A106" s="15"/>
      <c r="B106" s="15"/>
      <c r="C106" s="15"/>
      <c r="D106" s="15"/>
      <c r="E106" s="15"/>
      <c r="F106" s="15"/>
      <c r="G106" s="15"/>
      <c r="H106" s="15"/>
      <c r="I106" s="15"/>
      <c r="J106" s="15"/>
      <c r="K106" s="15"/>
      <c r="L106" s="15"/>
      <c r="M106" s="15"/>
      <c r="N106" s="15"/>
      <c r="O106" s="15"/>
      <c r="P106" s="15"/>
      <c r="Q106" s="15"/>
      <c r="R106" s="15"/>
    </row>
    <row r="107" spans="1:18" x14ac:dyDescent="0.2">
      <c r="A107" s="15"/>
      <c r="B107" s="15"/>
      <c r="C107" s="15"/>
      <c r="D107" s="15"/>
      <c r="E107" s="15"/>
      <c r="F107" s="15"/>
      <c r="G107" s="15"/>
      <c r="H107" s="15"/>
      <c r="I107" s="15"/>
      <c r="J107" s="15"/>
      <c r="K107" s="15"/>
      <c r="L107" s="15"/>
      <c r="M107" s="15"/>
      <c r="N107" s="15"/>
      <c r="O107" s="15"/>
      <c r="P107" s="15"/>
      <c r="Q107" s="15"/>
      <c r="R107" s="15"/>
    </row>
    <row r="108" spans="1:18" x14ac:dyDescent="0.2">
      <c r="A108" s="15"/>
      <c r="B108" s="15"/>
      <c r="C108" s="15"/>
      <c r="D108" s="15"/>
      <c r="E108" s="15"/>
      <c r="F108" s="15"/>
      <c r="G108" s="15"/>
      <c r="H108" s="15"/>
      <c r="I108" s="15"/>
      <c r="J108" s="15"/>
      <c r="K108" s="15"/>
      <c r="L108" s="15"/>
      <c r="M108" s="15"/>
      <c r="N108" s="15"/>
      <c r="O108" s="15"/>
      <c r="P108" s="15"/>
      <c r="Q108" s="15"/>
      <c r="R108" s="15"/>
    </row>
    <row r="109" spans="1:18" x14ac:dyDescent="0.2">
      <c r="A109" s="15"/>
      <c r="B109" s="15"/>
      <c r="C109" s="15"/>
      <c r="D109" s="15"/>
      <c r="E109" s="15"/>
      <c r="F109" s="15"/>
      <c r="G109" s="15"/>
      <c r="H109" s="15"/>
      <c r="I109" s="15"/>
      <c r="J109" s="15"/>
      <c r="K109" s="15"/>
      <c r="L109" s="15"/>
      <c r="M109" s="15"/>
      <c r="N109" s="15"/>
      <c r="O109" s="15"/>
      <c r="P109" s="15"/>
      <c r="Q109" s="15"/>
      <c r="R109" s="15"/>
    </row>
    <row r="110" spans="1:18" x14ac:dyDescent="0.2">
      <c r="A110" s="15"/>
      <c r="B110" s="15"/>
      <c r="C110" s="15"/>
      <c r="D110" s="15"/>
      <c r="E110" s="15"/>
      <c r="F110" s="15"/>
      <c r="G110" s="15"/>
      <c r="H110" s="15"/>
      <c r="I110" s="15"/>
      <c r="J110" s="15"/>
      <c r="K110" s="15"/>
      <c r="L110" s="15"/>
      <c r="M110" s="15"/>
      <c r="N110" s="15"/>
      <c r="O110" s="15"/>
      <c r="P110" s="15"/>
      <c r="Q110" s="15"/>
      <c r="R110" s="15"/>
    </row>
    <row r="111" spans="1:18" x14ac:dyDescent="0.2">
      <c r="A111" s="15"/>
      <c r="B111" s="15"/>
      <c r="C111" s="15"/>
      <c r="D111" s="15"/>
      <c r="E111" s="15"/>
      <c r="F111" s="15"/>
      <c r="G111" s="15"/>
      <c r="H111" s="15"/>
      <c r="I111" s="15"/>
      <c r="J111" s="15"/>
      <c r="K111" s="15"/>
      <c r="L111" s="15"/>
      <c r="M111" s="15"/>
      <c r="N111" s="15"/>
      <c r="O111" s="15"/>
      <c r="P111" s="15"/>
      <c r="Q111" s="15"/>
      <c r="R111" s="15"/>
    </row>
    <row r="112" spans="1:18" x14ac:dyDescent="0.2">
      <c r="A112" s="15"/>
      <c r="B112" s="15"/>
      <c r="C112" s="15"/>
      <c r="D112" s="15"/>
      <c r="E112" s="15"/>
      <c r="F112" s="15"/>
      <c r="G112" s="15"/>
      <c r="H112" s="15"/>
      <c r="I112" s="15"/>
      <c r="J112" s="15"/>
      <c r="K112" s="15"/>
      <c r="L112" s="15"/>
      <c r="M112" s="15"/>
      <c r="N112" s="15"/>
      <c r="O112" s="15"/>
      <c r="P112" s="15"/>
      <c r="Q112" s="15"/>
      <c r="R112" s="15"/>
    </row>
    <row r="113" spans="1:18" x14ac:dyDescent="0.2">
      <c r="A113" s="15"/>
      <c r="B113" s="15"/>
      <c r="C113" s="15"/>
      <c r="D113" s="15"/>
      <c r="E113" s="15"/>
      <c r="F113" s="15"/>
      <c r="G113" s="15"/>
      <c r="H113" s="15"/>
      <c r="I113" s="15"/>
      <c r="J113" s="15"/>
      <c r="K113" s="15"/>
      <c r="L113" s="15"/>
      <c r="M113" s="15"/>
      <c r="N113" s="15"/>
      <c r="O113" s="15"/>
      <c r="P113" s="15"/>
      <c r="Q113" s="15"/>
      <c r="R113" s="15"/>
    </row>
    <row r="114" spans="1:18" x14ac:dyDescent="0.2">
      <c r="A114" s="15"/>
      <c r="B114" s="15"/>
      <c r="C114" s="15"/>
      <c r="D114" s="15"/>
      <c r="E114" s="15"/>
      <c r="F114" s="15"/>
      <c r="G114" s="15"/>
      <c r="H114" s="15"/>
      <c r="I114" s="15"/>
      <c r="J114" s="15"/>
      <c r="K114" s="15"/>
      <c r="L114" s="15"/>
      <c r="M114" s="15"/>
      <c r="N114" s="15"/>
      <c r="O114" s="15"/>
      <c r="P114" s="15"/>
      <c r="Q114" s="15"/>
      <c r="R114" s="15"/>
    </row>
    <row r="115" spans="1:18" x14ac:dyDescent="0.2">
      <c r="A115" s="15"/>
      <c r="B115" s="15"/>
      <c r="C115" s="15"/>
      <c r="D115" s="15"/>
      <c r="E115" s="15"/>
      <c r="F115" s="15"/>
      <c r="G115" s="15"/>
      <c r="H115" s="15"/>
      <c r="I115" s="15"/>
      <c r="J115" s="15"/>
      <c r="K115" s="15"/>
      <c r="L115" s="15"/>
      <c r="M115" s="15"/>
      <c r="N115" s="15"/>
      <c r="O115" s="15"/>
      <c r="P115" s="15"/>
      <c r="Q115" s="15"/>
      <c r="R115" s="15"/>
    </row>
    <row r="116" spans="1:18" x14ac:dyDescent="0.2">
      <c r="A116" s="15"/>
      <c r="B116" s="15"/>
      <c r="C116" s="15"/>
      <c r="D116" s="15"/>
      <c r="E116" s="15"/>
      <c r="F116" s="15"/>
      <c r="G116" s="15"/>
      <c r="H116" s="15"/>
      <c r="I116" s="15"/>
      <c r="J116" s="15"/>
      <c r="K116" s="15"/>
      <c r="L116" s="15"/>
      <c r="M116" s="15"/>
      <c r="N116" s="15"/>
      <c r="O116" s="15"/>
      <c r="P116" s="15"/>
      <c r="Q116" s="15"/>
      <c r="R116" s="15"/>
    </row>
    <row r="117" spans="1:18" x14ac:dyDescent="0.2">
      <c r="A117" s="15"/>
      <c r="B117" s="15"/>
      <c r="C117" s="15"/>
      <c r="D117" s="15"/>
      <c r="E117" s="15"/>
      <c r="F117" s="15"/>
      <c r="G117" s="15"/>
      <c r="H117" s="15"/>
      <c r="I117" s="15"/>
      <c r="J117" s="15"/>
      <c r="K117" s="15"/>
      <c r="L117" s="15"/>
      <c r="M117" s="15"/>
      <c r="N117" s="15"/>
      <c r="O117" s="15"/>
      <c r="P117" s="15"/>
      <c r="Q117" s="15"/>
      <c r="R117" s="15"/>
    </row>
    <row r="118" spans="1:18" x14ac:dyDescent="0.2">
      <c r="A118" s="15"/>
      <c r="B118" s="15"/>
      <c r="C118" s="15"/>
      <c r="D118" s="15"/>
      <c r="E118" s="15"/>
      <c r="F118" s="15"/>
      <c r="G118" s="15"/>
      <c r="H118" s="15"/>
      <c r="I118" s="15"/>
      <c r="J118" s="15"/>
      <c r="K118" s="15"/>
      <c r="L118" s="15"/>
      <c r="M118" s="15"/>
      <c r="N118" s="15"/>
      <c r="O118" s="15"/>
      <c r="P118" s="15"/>
      <c r="Q118" s="15"/>
      <c r="R118" s="15"/>
    </row>
    <row r="119" spans="1:18" x14ac:dyDescent="0.2">
      <c r="A119" s="15"/>
      <c r="B119" s="15"/>
      <c r="C119" s="15"/>
      <c r="D119" s="15"/>
      <c r="E119" s="15"/>
      <c r="F119" s="15"/>
      <c r="G119" s="15"/>
      <c r="H119" s="15"/>
      <c r="I119" s="15"/>
      <c r="J119" s="15"/>
      <c r="K119" s="15"/>
      <c r="L119" s="15"/>
      <c r="M119" s="15"/>
      <c r="N119" s="15"/>
      <c r="O119" s="15"/>
      <c r="P119" s="15"/>
      <c r="Q119" s="15"/>
      <c r="R119" s="15"/>
    </row>
    <row r="120" spans="1:18" x14ac:dyDescent="0.2">
      <c r="A120" s="15"/>
      <c r="B120" s="15"/>
      <c r="C120" s="15"/>
      <c r="D120" s="15"/>
      <c r="E120" s="15"/>
      <c r="F120" s="15"/>
      <c r="G120" s="15"/>
      <c r="H120" s="15"/>
      <c r="I120" s="15"/>
      <c r="J120" s="15"/>
      <c r="K120" s="15"/>
      <c r="L120" s="15"/>
      <c r="M120" s="15"/>
      <c r="N120" s="15"/>
      <c r="O120" s="15"/>
      <c r="P120" s="15"/>
      <c r="Q120" s="15"/>
      <c r="R120" s="15"/>
    </row>
    <row r="121" spans="1:18" x14ac:dyDescent="0.2">
      <c r="A121" s="15"/>
      <c r="B121" s="15"/>
      <c r="C121" s="15"/>
      <c r="D121" s="15"/>
      <c r="E121" s="15"/>
      <c r="F121" s="15"/>
      <c r="G121" s="15"/>
      <c r="H121" s="15"/>
      <c r="I121" s="15"/>
      <c r="J121" s="15"/>
      <c r="K121" s="15"/>
      <c r="L121" s="15"/>
      <c r="M121" s="15"/>
      <c r="N121" s="15"/>
      <c r="O121" s="15"/>
      <c r="P121" s="15"/>
      <c r="Q121" s="15"/>
      <c r="R121" s="15"/>
    </row>
    <row r="122" spans="1:18" x14ac:dyDescent="0.2">
      <c r="A122" s="15"/>
      <c r="B122" s="15"/>
      <c r="C122" s="15"/>
      <c r="D122" s="15"/>
      <c r="E122" s="15"/>
      <c r="F122" s="15"/>
      <c r="G122" s="15"/>
      <c r="H122" s="15"/>
      <c r="I122" s="15"/>
      <c r="J122" s="15"/>
      <c r="K122" s="15"/>
      <c r="L122" s="15"/>
      <c r="M122" s="15"/>
      <c r="N122" s="15"/>
      <c r="O122" s="15"/>
      <c r="P122" s="15"/>
      <c r="Q122" s="15"/>
      <c r="R122" s="15"/>
    </row>
    <row r="123" spans="1:18" x14ac:dyDescent="0.2">
      <c r="A123" s="15"/>
      <c r="B123" s="15"/>
      <c r="C123" s="15"/>
      <c r="D123" s="15"/>
      <c r="E123" s="15"/>
      <c r="F123" s="15"/>
      <c r="G123" s="15"/>
      <c r="H123" s="15"/>
      <c r="I123" s="15"/>
      <c r="J123" s="15"/>
      <c r="K123" s="15"/>
      <c r="L123" s="15"/>
      <c r="M123" s="15"/>
      <c r="N123" s="15"/>
      <c r="O123" s="15"/>
      <c r="P123" s="15"/>
      <c r="Q123" s="15"/>
      <c r="R123" s="15"/>
    </row>
    <row r="124" spans="1:18" x14ac:dyDescent="0.2">
      <c r="A124" s="15"/>
      <c r="B124" s="15"/>
      <c r="C124" s="15"/>
      <c r="D124" s="15"/>
      <c r="E124" s="15"/>
      <c r="F124" s="15"/>
      <c r="G124" s="15"/>
      <c r="H124" s="15"/>
      <c r="I124" s="15"/>
      <c r="J124" s="15"/>
      <c r="K124" s="15"/>
      <c r="L124" s="15"/>
      <c r="M124" s="15"/>
      <c r="N124" s="15"/>
      <c r="O124" s="15"/>
      <c r="P124" s="15"/>
      <c r="Q124" s="15"/>
      <c r="R124" s="15"/>
    </row>
    <row r="125" spans="1:18" x14ac:dyDescent="0.2">
      <c r="A125" s="15"/>
      <c r="B125" s="15"/>
      <c r="C125" s="15"/>
      <c r="D125" s="15"/>
      <c r="E125" s="15"/>
      <c r="F125" s="15"/>
      <c r="G125" s="15"/>
      <c r="H125" s="15"/>
      <c r="I125" s="15"/>
      <c r="J125" s="15"/>
      <c r="K125" s="15"/>
      <c r="L125" s="15"/>
      <c r="M125" s="15"/>
      <c r="N125" s="15"/>
      <c r="O125" s="15"/>
      <c r="P125" s="15"/>
      <c r="Q125" s="15"/>
      <c r="R125" s="15"/>
    </row>
    <row r="126" spans="1:18" x14ac:dyDescent="0.2">
      <c r="A126" s="15"/>
      <c r="B126" s="15"/>
      <c r="C126" s="15"/>
      <c r="D126" s="15"/>
      <c r="E126" s="15"/>
      <c r="F126" s="15"/>
      <c r="G126" s="15"/>
      <c r="H126" s="15"/>
      <c r="I126" s="15"/>
      <c r="J126" s="15"/>
      <c r="K126" s="15"/>
      <c r="L126" s="15"/>
      <c r="M126" s="15"/>
      <c r="N126" s="15"/>
      <c r="O126" s="15"/>
      <c r="P126" s="15"/>
      <c r="Q126" s="15"/>
      <c r="R126" s="15"/>
    </row>
    <row r="127" spans="1:18" x14ac:dyDescent="0.2">
      <c r="A127" s="15"/>
      <c r="B127" s="15"/>
      <c r="C127" s="15"/>
      <c r="D127" s="15"/>
      <c r="E127" s="15"/>
      <c r="F127" s="15"/>
      <c r="G127" s="15"/>
      <c r="H127" s="15"/>
      <c r="I127" s="15"/>
      <c r="J127" s="15"/>
      <c r="K127" s="15"/>
      <c r="L127" s="15"/>
      <c r="M127" s="15"/>
      <c r="N127" s="15"/>
      <c r="O127" s="15"/>
      <c r="P127" s="15"/>
      <c r="Q127" s="15"/>
      <c r="R127" s="15"/>
    </row>
    <row r="128" spans="1:18" x14ac:dyDescent="0.2">
      <c r="A128" s="15"/>
      <c r="B128" s="15"/>
      <c r="C128" s="15"/>
      <c r="D128" s="15"/>
      <c r="E128" s="15"/>
      <c r="F128" s="15"/>
      <c r="G128" s="15"/>
      <c r="H128" s="15"/>
      <c r="I128" s="15"/>
      <c r="J128" s="15"/>
      <c r="K128" s="15"/>
      <c r="L128" s="15"/>
      <c r="M128" s="15"/>
      <c r="N128" s="15"/>
      <c r="O128" s="15"/>
      <c r="P128" s="15"/>
      <c r="Q128" s="15"/>
      <c r="R128" s="15"/>
    </row>
    <row r="129" spans="1:18" x14ac:dyDescent="0.2">
      <c r="A129" s="15"/>
      <c r="B129" s="15"/>
      <c r="C129" s="15"/>
      <c r="D129" s="15"/>
      <c r="E129" s="15"/>
      <c r="F129" s="15"/>
      <c r="G129" s="15"/>
      <c r="H129" s="15"/>
      <c r="I129" s="15"/>
      <c r="J129" s="15"/>
      <c r="K129" s="15"/>
      <c r="L129" s="15"/>
      <c r="M129" s="15"/>
      <c r="N129" s="15"/>
      <c r="O129" s="15"/>
      <c r="P129" s="15"/>
      <c r="Q129" s="15"/>
      <c r="R129" s="15"/>
    </row>
    <row r="130" spans="1:18" x14ac:dyDescent="0.2">
      <c r="A130" s="15"/>
      <c r="B130" s="15"/>
      <c r="C130" s="15"/>
      <c r="D130" s="15"/>
      <c r="E130" s="15"/>
      <c r="F130" s="15"/>
      <c r="G130" s="15"/>
      <c r="H130" s="15"/>
      <c r="I130" s="15"/>
      <c r="J130" s="15"/>
      <c r="K130" s="15"/>
      <c r="L130" s="15"/>
      <c r="M130" s="15"/>
      <c r="N130" s="15"/>
      <c r="O130" s="15"/>
      <c r="P130" s="15"/>
      <c r="Q130" s="15"/>
      <c r="R130" s="15"/>
    </row>
    <row r="131" spans="1:18" x14ac:dyDescent="0.2">
      <c r="A131" s="15"/>
      <c r="B131" s="15"/>
      <c r="C131" s="15"/>
      <c r="D131" s="15"/>
      <c r="E131" s="15"/>
      <c r="F131" s="15"/>
      <c r="G131" s="15"/>
      <c r="H131" s="15"/>
      <c r="I131" s="15"/>
      <c r="J131" s="15"/>
      <c r="K131" s="15"/>
      <c r="L131" s="15"/>
      <c r="M131" s="15"/>
      <c r="N131" s="15"/>
      <c r="O131" s="15"/>
      <c r="P131" s="15"/>
      <c r="Q131" s="15"/>
      <c r="R131" s="15"/>
    </row>
    <row r="132" spans="1:18" x14ac:dyDescent="0.2">
      <c r="A132" s="15"/>
      <c r="B132" s="15"/>
      <c r="C132" s="15"/>
      <c r="D132" s="15"/>
      <c r="E132" s="15"/>
      <c r="F132" s="15"/>
      <c r="G132" s="15"/>
      <c r="H132" s="15"/>
      <c r="I132" s="15"/>
      <c r="J132" s="15"/>
      <c r="K132" s="15"/>
      <c r="L132" s="15"/>
      <c r="M132" s="15"/>
      <c r="N132" s="15"/>
      <c r="O132" s="15"/>
      <c r="P132" s="15"/>
      <c r="Q132" s="15"/>
      <c r="R132" s="15"/>
    </row>
    <row r="133" spans="1:18" x14ac:dyDescent="0.2">
      <c r="A133" s="15"/>
      <c r="B133" s="15"/>
      <c r="C133" s="15"/>
      <c r="D133" s="15"/>
      <c r="E133" s="15"/>
      <c r="F133" s="15"/>
      <c r="G133" s="15"/>
      <c r="H133" s="15"/>
      <c r="I133" s="15"/>
      <c r="J133" s="15"/>
      <c r="K133" s="15"/>
      <c r="L133" s="15"/>
      <c r="M133" s="15"/>
      <c r="N133" s="15"/>
      <c r="O133" s="15"/>
      <c r="P133" s="15"/>
      <c r="Q133" s="15"/>
      <c r="R133" s="15"/>
    </row>
    <row r="134" spans="1:18" x14ac:dyDescent="0.2">
      <c r="A134" s="15"/>
      <c r="B134" s="15"/>
      <c r="C134" s="15"/>
      <c r="D134" s="15"/>
      <c r="E134" s="15"/>
      <c r="F134" s="15"/>
      <c r="G134" s="15"/>
      <c r="H134" s="15"/>
      <c r="I134" s="15"/>
      <c r="J134" s="15"/>
      <c r="K134" s="15"/>
      <c r="L134" s="15"/>
      <c r="M134" s="15"/>
      <c r="N134" s="15"/>
      <c r="O134" s="15"/>
      <c r="P134" s="15"/>
      <c r="Q134" s="15"/>
      <c r="R134" s="15"/>
    </row>
    <row r="135" spans="1:18" x14ac:dyDescent="0.2">
      <c r="A135" s="15"/>
      <c r="B135" s="15"/>
      <c r="C135" s="15"/>
      <c r="D135" s="15"/>
      <c r="E135" s="15"/>
      <c r="F135" s="15"/>
      <c r="G135" s="15"/>
      <c r="H135" s="15"/>
      <c r="I135" s="15"/>
      <c r="J135" s="15"/>
      <c r="K135" s="15"/>
      <c r="L135" s="15"/>
      <c r="M135" s="15"/>
      <c r="N135" s="15"/>
      <c r="O135" s="15"/>
      <c r="P135" s="15"/>
      <c r="Q135" s="15"/>
      <c r="R135" s="15"/>
    </row>
    <row r="136" spans="1:18" x14ac:dyDescent="0.2">
      <c r="A136" s="15"/>
      <c r="B136" s="15"/>
      <c r="C136" s="15"/>
      <c r="D136" s="15"/>
      <c r="E136" s="15"/>
      <c r="F136" s="15"/>
      <c r="G136" s="15"/>
      <c r="H136" s="15"/>
      <c r="I136" s="15"/>
      <c r="J136" s="15"/>
      <c r="K136" s="15"/>
      <c r="L136" s="15"/>
      <c r="M136" s="15"/>
      <c r="N136" s="15"/>
      <c r="O136" s="15"/>
      <c r="P136" s="15"/>
      <c r="Q136" s="15"/>
      <c r="R136" s="15"/>
    </row>
    <row r="137" spans="1:18" x14ac:dyDescent="0.2">
      <c r="A137" s="15"/>
      <c r="B137" s="15"/>
      <c r="C137" s="15"/>
      <c r="D137" s="15"/>
      <c r="E137" s="15"/>
      <c r="F137" s="15"/>
      <c r="G137" s="15"/>
      <c r="H137" s="15"/>
      <c r="I137" s="15"/>
      <c r="J137" s="15"/>
      <c r="K137" s="15"/>
      <c r="L137" s="15"/>
      <c r="M137" s="15"/>
      <c r="N137" s="15"/>
      <c r="O137" s="15"/>
      <c r="P137" s="15"/>
      <c r="Q137" s="15"/>
      <c r="R137" s="15"/>
    </row>
    <row r="138" spans="1:18" x14ac:dyDescent="0.2">
      <c r="A138" s="15"/>
      <c r="B138" s="15"/>
      <c r="C138" s="15"/>
      <c r="D138" s="15"/>
      <c r="E138" s="15"/>
      <c r="F138" s="15"/>
      <c r="G138" s="15"/>
      <c r="H138" s="15"/>
      <c r="I138" s="15"/>
      <c r="J138" s="15"/>
      <c r="K138" s="15"/>
      <c r="L138" s="15"/>
      <c r="M138" s="15"/>
      <c r="N138" s="15"/>
      <c r="O138" s="15"/>
      <c r="P138" s="15"/>
      <c r="Q138" s="15"/>
      <c r="R138" s="15"/>
    </row>
    <row r="139" spans="1:18" x14ac:dyDescent="0.2">
      <c r="A139" s="15"/>
      <c r="B139" s="15"/>
      <c r="C139" s="15"/>
      <c r="D139" s="15"/>
      <c r="E139" s="15"/>
      <c r="F139" s="15"/>
      <c r="G139" s="15"/>
      <c r="H139" s="15"/>
      <c r="I139" s="15"/>
      <c r="J139" s="15"/>
      <c r="K139" s="15"/>
      <c r="L139" s="15"/>
      <c r="M139" s="15"/>
      <c r="N139" s="15"/>
      <c r="O139" s="15"/>
      <c r="P139" s="15"/>
      <c r="Q139" s="15"/>
      <c r="R139" s="15"/>
    </row>
    <row r="140" spans="1:18" x14ac:dyDescent="0.2">
      <c r="A140" s="15"/>
      <c r="B140" s="15"/>
      <c r="C140" s="15"/>
      <c r="D140" s="15"/>
      <c r="E140" s="15"/>
      <c r="F140" s="15"/>
      <c r="G140" s="15"/>
      <c r="H140" s="15"/>
      <c r="I140" s="15"/>
      <c r="J140" s="15"/>
      <c r="K140" s="15"/>
      <c r="L140" s="15"/>
      <c r="M140" s="15"/>
      <c r="N140" s="15"/>
      <c r="O140" s="15"/>
      <c r="P140" s="15"/>
      <c r="Q140" s="15"/>
      <c r="R140" s="15"/>
    </row>
    <row r="141" spans="1:18" x14ac:dyDescent="0.2">
      <c r="A141" s="15"/>
      <c r="B141" s="15"/>
      <c r="C141" s="15"/>
      <c r="D141" s="15"/>
      <c r="E141" s="15"/>
      <c r="F141" s="15"/>
      <c r="G141" s="15"/>
      <c r="H141" s="15"/>
      <c r="I141" s="15"/>
      <c r="J141" s="15"/>
      <c r="K141" s="15"/>
      <c r="L141" s="15"/>
      <c r="M141" s="15"/>
      <c r="N141" s="15"/>
      <c r="O141" s="15"/>
      <c r="P141" s="15"/>
      <c r="Q141" s="15"/>
      <c r="R141" s="15"/>
    </row>
    <row r="142" spans="1:18" x14ac:dyDescent="0.2">
      <c r="A142" s="15"/>
      <c r="B142" s="15"/>
      <c r="C142" s="15"/>
      <c r="D142" s="15"/>
      <c r="E142" s="15"/>
      <c r="F142" s="15"/>
      <c r="G142" s="15"/>
      <c r="H142" s="15"/>
      <c r="I142" s="15"/>
      <c r="J142" s="15"/>
      <c r="K142" s="15"/>
      <c r="L142" s="15"/>
      <c r="M142" s="15"/>
      <c r="N142" s="15"/>
      <c r="O142" s="15"/>
      <c r="P142" s="15"/>
      <c r="Q142" s="15"/>
      <c r="R142" s="15"/>
    </row>
    <row r="143" spans="1:18" x14ac:dyDescent="0.2">
      <c r="A143" s="15"/>
      <c r="B143" s="15"/>
      <c r="C143" s="15"/>
      <c r="D143" s="15"/>
      <c r="E143" s="15"/>
      <c r="F143" s="15"/>
      <c r="G143" s="15"/>
      <c r="H143" s="15"/>
      <c r="I143" s="15"/>
      <c r="J143" s="15"/>
      <c r="K143" s="15"/>
      <c r="L143" s="15"/>
      <c r="M143" s="15"/>
      <c r="N143" s="15"/>
      <c r="O143" s="15"/>
      <c r="P143" s="15"/>
      <c r="Q143" s="15"/>
      <c r="R143" s="15"/>
    </row>
    <row r="144" spans="1:18" x14ac:dyDescent="0.2">
      <c r="A144" s="15"/>
      <c r="B144" s="15"/>
      <c r="C144" s="15"/>
      <c r="D144" s="15"/>
      <c r="E144" s="15"/>
      <c r="F144" s="15"/>
      <c r="G144" s="15"/>
      <c r="H144" s="15"/>
      <c r="I144" s="15"/>
      <c r="J144" s="15"/>
      <c r="K144" s="15"/>
      <c r="L144" s="15"/>
      <c r="M144" s="15"/>
      <c r="N144" s="15"/>
      <c r="O144" s="15"/>
      <c r="P144" s="15"/>
      <c r="Q144" s="15"/>
      <c r="R144" s="15"/>
    </row>
    <row r="145" spans="1:18" x14ac:dyDescent="0.2">
      <c r="A145" s="15"/>
      <c r="B145" s="15"/>
      <c r="C145" s="15"/>
      <c r="D145" s="15"/>
      <c r="E145" s="15"/>
      <c r="F145" s="15"/>
      <c r="G145" s="15"/>
      <c r="H145" s="15"/>
      <c r="I145" s="15"/>
      <c r="J145" s="15"/>
      <c r="K145" s="15"/>
      <c r="L145" s="15"/>
      <c r="M145" s="15"/>
      <c r="N145" s="15"/>
      <c r="O145" s="15"/>
      <c r="P145" s="15"/>
      <c r="Q145" s="15"/>
      <c r="R145" s="15"/>
    </row>
    <row r="146" spans="1:18" x14ac:dyDescent="0.2">
      <c r="A146" s="15"/>
      <c r="B146" s="15"/>
      <c r="C146" s="15"/>
      <c r="D146" s="15"/>
      <c r="E146" s="15"/>
      <c r="F146" s="15"/>
      <c r="G146" s="15"/>
      <c r="H146" s="15"/>
      <c r="I146" s="15"/>
      <c r="J146" s="15"/>
      <c r="K146" s="15"/>
      <c r="L146" s="15"/>
      <c r="M146" s="15"/>
      <c r="N146" s="15"/>
      <c r="O146" s="15"/>
      <c r="P146" s="15"/>
      <c r="Q146" s="15"/>
      <c r="R146" s="15"/>
    </row>
    <row r="147" spans="1:18" x14ac:dyDescent="0.2">
      <c r="A147" s="15"/>
      <c r="B147" s="15"/>
      <c r="C147" s="15"/>
      <c r="D147" s="15"/>
      <c r="E147" s="15"/>
      <c r="F147" s="15"/>
      <c r="G147" s="15"/>
      <c r="H147" s="15"/>
      <c r="I147" s="15"/>
      <c r="J147" s="15"/>
      <c r="K147" s="15"/>
      <c r="L147" s="15"/>
      <c r="M147" s="15"/>
      <c r="N147" s="15"/>
      <c r="O147" s="15"/>
      <c r="P147" s="15"/>
      <c r="Q147" s="15"/>
      <c r="R147" s="15"/>
    </row>
    <row r="148" spans="1:18" x14ac:dyDescent="0.2">
      <c r="A148" s="15"/>
      <c r="B148" s="15"/>
      <c r="C148" s="15"/>
      <c r="D148" s="15"/>
      <c r="E148" s="15"/>
      <c r="F148" s="15"/>
      <c r="G148" s="15"/>
      <c r="H148" s="15"/>
      <c r="I148" s="15"/>
      <c r="J148" s="15"/>
      <c r="K148" s="15"/>
      <c r="L148" s="15"/>
      <c r="M148" s="15"/>
      <c r="N148" s="15"/>
      <c r="O148" s="15"/>
      <c r="P148" s="15"/>
      <c r="Q148" s="15"/>
      <c r="R148" s="15"/>
    </row>
    <row r="149" spans="1:18" x14ac:dyDescent="0.2">
      <c r="A149" s="15"/>
      <c r="B149" s="15"/>
      <c r="C149" s="15"/>
      <c r="D149" s="15"/>
      <c r="E149" s="15"/>
      <c r="F149" s="15"/>
      <c r="G149" s="15"/>
      <c r="H149" s="15"/>
      <c r="I149" s="15"/>
      <c r="J149" s="15"/>
      <c r="K149" s="15"/>
      <c r="L149" s="15"/>
      <c r="M149" s="15"/>
      <c r="N149" s="15"/>
      <c r="O149" s="15"/>
      <c r="P149" s="15"/>
      <c r="Q149" s="15"/>
      <c r="R149" s="15"/>
    </row>
    <row r="150" spans="1:18" x14ac:dyDescent="0.2">
      <c r="A150" s="15"/>
      <c r="B150" s="15"/>
      <c r="C150" s="15"/>
      <c r="D150" s="15"/>
      <c r="E150" s="15"/>
      <c r="F150" s="15"/>
      <c r="G150" s="15"/>
      <c r="H150" s="15"/>
      <c r="I150" s="15"/>
      <c r="J150" s="15"/>
      <c r="K150" s="15"/>
      <c r="L150" s="15"/>
      <c r="M150" s="15"/>
      <c r="N150" s="15"/>
      <c r="O150" s="15"/>
      <c r="P150" s="15"/>
      <c r="Q150" s="15"/>
      <c r="R150" s="15"/>
    </row>
    <row r="151" spans="1:18" x14ac:dyDescent="0.2">
      <c r="A151" s="15"/>
      <c r="B151" s="15"/>
      <c r="C151" s="15"/>
      <c r="D151" s="15"/>
      <c r="E151" s="15"/>
      <c r="F151" s="15"/>
      <c r="G151" s="15"/>
      <c r="H151" s="15"/>
      <c r="I151" s="15"/>
      <c r="J151" s="15"/>
      <c r="K151" s="15"/>
      <c r="L151" s="15"/>
      <c r="M151" s="15"/>
      <c r="N151" s="15"/>
      <c r="O151" s="15"/>
      <c r="P151" s="15"/>
      <c r="Q151" s="15"/>
      <c r="R151" s="15"/>
    </row>
    <row r="152" spans="1:18" x14ac:dyDescent="0.2">
      <c r="A152" s="15"/>
      <c r="B152" s="15"/>
      <c r="C152" s="15"/>
      <c r="D152" s="15"/>
      <c r="E152" s="15"/>
      <c r="F152" s="15"/>
      <c r="G152" s="15"/>
      <c r="H152" s="15"/>
      <c r="I152" s="15"/>
      <c r="J152" s="15"/>
      <c r="K152" s="15"/>
      <c r="L152" s="15"/>
      <c r="M152" s="15"/>
      <c r="N152" s="15"/>
      <c r="O152" s="15"/>
      <c r="P152" s="15"/>
      <c r="Q152" s="15"/>
      <c r="R152" s="15"/>
    </row>
    <row r="153" spans="1:18" x14ac:dyDescent="0.2">
      <c r="A153" s="15"/>
      <c r="B153" s="15"/>
      <c r="C153" s="15"/>
      <c r="D153" s="15"/>
      <c r="E153" s="15"/>
      <c r="F153" s="15"/>
      <c r="G153" s="15"/>
      <c r="H153" s="15"/>
      <c r="I153" s="15"/>
      <c r="J153" s="15"/>
      <c r="K153" s="15"/>
      <c r="L153" s="15"/>
      <c r="M153" s="15"/>
      <c r="N153" s="15"/>
      <c r="O153" s="15"/>
      <c r="P153" s="15"/>
      <c r="Q153" s="15"/>
      <c r="R153" s="15"/>
    </row>
    <row r="154" spans="1:18" x14ac:dyDescent="0.2">
      <c r="A154" s="15"/>
      <c r="B154" s="15"/>
      <c r="C154" s="15"/>
      <c r="D154" s="15"/>
      <c r="E154" s="15"/>
      <c r="F154" s="15"/>
      <c r="G154" s="15"/>
      <c r="H154" s="15"/>
      <c r="I154" s="15"/>
      <c r="J154" s="15"/>
      <c r="K154" s="15"/>
      <c r="L154" s="15"/>
      <c r="M154" s="15"/>
      <c r="N154" s="15"/>
      <c r="O154" s="15"/>
      <c r="P154" s="15"/>
      <c r="Q154" s="15"/>
      <c r="R154" s="15"/>
    </row>
    <row r="155" spans="1:18" x14ac:dyDescent="0.2">
      <c r="A155" s="15"/>
      <c r="B155" s="15"/>
      <c r="C155" s="15"/>
      <c r="D155" s="15"/>
      <c r="E155" s="15"/>
      <c r="F155" s="15"/>
      <c r="G155" s="15"/>
      <c r="H155" s="15"/>
      <c r="I155" s="15"/>
      <c r="J155" s="15"/>
      <c r="K155" s="15"/>
      <c r="L155" s="15"/>
      <c r="M155" s="15"/>
      <c r="N155" s="15"/>
      <c r="O155" s="15"/>
      <c r="P155" s="15"/>
      <c r="Q155" s="15"/>
      <c r="R155" s="15"/>
    </row>
    <row r="156" spans="1:18" x14ac:dyDescent="0.2">
      <c r="A156" s="15"/>
      <c r="B156" s="15"/>
      <c r="C156" s="15"/>
      <c r="D156" s="15"/>
      <c r="E156" s="15"/>
      <c r="F156" s="15"/>
      <c r="G156" s="15"/>
      <c r="H156" s="15"/>
      <c r="I156" s="15"/>
      <c r="J156" s="15"/>
      <c r="K156" s="15"/>
      <c r="L156" s="15"/>
      <c r="M156" s="15"/>
      <c r="N156" s="15"/>
      <c r="O156" s="15"/>
      <c r="P156" s="15"/>
      <c r="Q156" s="15"/>
      <c r="R156" s="15"/>
    </row>
    <row r="157" spans="1:18" x14ac:dyDescent="0.2">
      <c r="A157" s="15"/>
      <c r="B157" s="15"/>
      <c r="C157" s="15"/>
      <c r="D157" s="15"/>
      <c r="E157" s="15"/>
      <c r="F157" s="15"/>
      <c r="G157" s="15"/>
      <c r="H157" s="15"/>
      <c r="I157" s="15"/>
      <c r="J157" s="15"/>
      <c r="K157" s="15"/>
      <c r="L157" s="15"/>
      <c r="M157" s="15"/>
      <c r="N157" s="15"/>
      <c r="O157" s="15"/>
      <c r="P157" s="15"/>
      <c r="Q157" s="15"/>
      <c r="R157" s="15"/>
    </row>
    <row r="158" spans="1:18" x14ac:dyDescent="0.2">
      <c r="A158" s="15"/>
      <c r="B158" s="15"/>
      <c r="C158" s="15"/>
      <c r="D158" s="15"/>
      <c r="E158" s="15"/>
      <c r="F158" s="15"/>
      <c r="G158" s="15"/>
      <c r="H158" s="15"/>
      <c r="I158" s="15"/>
      <c r="J158" s="15"/>
      <c r="K158" s="15"/>
      <c r="L158" s="15"/>
      <c r="M158" s="15"/>
      <c r="N158" s="15"/>
      <c r="O158" s="15"/>
      <c r="P158" s="15"/>
      <c r="Q158" s="15"/>
      <c r="R158" s="15"/>
    </row>
    <row r="159" spans="1:18" x14ac:dyDescent="0.2">
      <c r="A159" s="15"/>
      <c r="B159" s="15"/>
      <c r="C159" s="15"/>
      <c r="D159" s="15"/>
      <c r="E159" s="15"/>
      <c r="F159" s="15"/>
      <c r="G159" s="15"/>
      <c r="H159" s="15"/>
      <c r="I159" s="15"/>
      <c r="J159" s="15"/>
      <c r="K159" s="15"/>
      <c r="L159" s="15"/>
      <c r="M159" s="15"/>
      <c r="N159" s="15"/>
      <c r="O159" s="15"/>
      <c r="P159" s="15"/>
      <c r="Q159" s="15"/>
      <c r="R159" s="15"/>
    </row>
    <row r="160" spans="1:18" x14ac:dyDescent="0.2">
      <c r="A160" s="15"/>
      <c r="B160" s="15"/>
      <c r="C160" s="15"/>
      <c r="D160" s="15"/>
      <c r="E160" s="15"/>
      <c r="F160" s="15"/>
      <c r="G160" s="15"/>
      <c r="H160" s="15"/>
      <c r="I160" s="15"/>
      <c r="J160" s="15"/>
      <c r="K160" s="15"/>
      <c r="L160" s="15"/>
      <c r="M160" s="15"/>
      <c r="N160" s="15"/>
      <c r="O160" s="15"/>
      <c r="P160" s="15"/>
      <c r="Q160" s="15"/>
      <c r="R160" s="15"/>
    </row>
    <row r="161" spans="1:18" x14ac:dyDescent="0.2">
      <c r="A161" s="15"/>
      <c r="B161" s="15"/>
      <c r="C161" s="15"/>
      <c r="D161" s="15"/>
      <c r="E161" s="15"/>
      <c r="F161" s="15"/>
      <c r="G161" s="15"/>
      <c r="H161" s="15"/>
      <c r="I161" s="15"/>
      <c r="J161" s="15"/>
      <c r="K161" s="15"/>
      <c r="L161" s="15"/>
      <c r="M161" s="15"/>
      <c r="N161" s="15"/>
      <c r="O161" s="15"/>
      <c r="P161" s="15"/>
      <c r="Q161" s="15"/>
      <c r="R161" s="15"/>
    </row>
    <row r="162" spans="1:18" x14ac:dyDescent="0.2">
      <c r="A162" s="15"/>
      <c r="B162" s="15"/>
      <c r="C162" s="15"/>
      <c r="D162" s="15"/>
      <c r="E162" s="15"/>
      <c r="F162" s="15"/>
      <c r="G162" s="15"/>
      <c r="H162" s="15"/>
      <c r="I162" s="15"/>
      <c r="J162" s="15"/>
      <c r="K162" s="15"/>
      <c r="L162" s="15"/>
      <c r="M162" s="15"/>
      <c r="N162" s="15"/>
      <c r="O162" s="15"/>
      <c r="P162" s="15"/>
      <c r="Q162" s="15"/>
      <c r="R162" s="15"/>
    </row>
    <row r="163" spans="1:18" x14ac:dyDescent="0.2">
      <c r="A163" s="15"/>
      <c r="B163" s="15"/>
      <c r="C163" s="15"/>
      <c r="D163" s="15"/>
      <c r="E163" s="15"/>
      <c r="F163" s="15"/>
      <c r="G163" s="15"/>
      <c r="H163" s="15"/>
      <c r="I163" s="15"/>
      <c r="J163" s="15"/>
      <c r="K163" s="15"/>
      <c r="L163" s="15"/>
      <c r="M163" s="15"/>
      <c r="N163" s="15"/>
      <c r="O163" s="15"/>
      <c r="P163" s="15"/>
      <c r="Q163" s="15"/>
      <c r="R163" s="15"/>
    </row>
    <row r="164" spans="1:18" x14ac:dyDescent="0.2">
      <c r="A164" s="15"/>
      <c r="B164" s="15"/>
      <c r="C164" s="15"/>
      <c r="D164" s="15"/>
      <c r="E164" s="15"/>
      <c r="F164" s="15"/>
      <c r="G164" s="15"/>
      <c r="H164" s="15"/>
      <c r="I164" s="15"/>
      <c r="J164" s="15"/>
      <c r="K164" s="15"/>
      <c r="L164" s="15"/>
      <c r="M164" s="15"/>
      <c r="N164" s="15"/>
      <c r="O164" s="15"/>
      <c r="P164" s="15"/>
      <c r="Q164" s="15"/>
      <c r="R164" s="15"/>
    </row>
    <row r="165" spans="1:18" x14ac:dyDescent="0.2">
      <c r="A165" s="15"/>
      <c r="B165" s="15"/>
      <c r="C165" s="15"/>
      <c r="D165" s="15"/>
      <c r="E165" s="15"/>
      <c r="F165" s="15"/>
      <c r="G165" s="15"/>
      <c r="H165" s="15"/>
      <c r="I165" s="15"/>
      <c r="J165" s="15"/>
      <c r="K165" s="15"/>
      <c r="L165" s="15"/>
      <c r="M165" s="15"/>
      <c r="N165" s="15"/>
      <c r="O165" s="15"/>
      <c r="P165" s="15"/>
      <c r="Q165" s="15"/>
      <c r="R165" s="15"/>
    </row>
    <row r="166" spans="1:18" x14ac:dyDescent="0.2">
      <c r="A166" s="15"/>
      <c r="B166" s="15"/>
      <c r="C166" s="15"/>
      <c r="D166" s="15"/>
      <c r="E166" s="15"/>
      <c r="F166" s="15"/>
      <c r="G166" s="15"/>
      <c r="H166" s="15"/>
      <c r="I166" s="15"/>
      <c r="J166" s="15"/>
      <c r="K166" s="15"/>
      <c r="L166" s="15"/>
      <c r="M166" s="15"/>
      <c r="N166" s="15"/>
      <c r="O166" s="15"/>
      <c r="P166" s="15"/>
      <c r="Q166" s="15"/>
      <c r="R166" s="15"/>
    </row>
    <row r="167" spans="1:18" x14ac:dyDescent="0.2">
      <c r="A167" s="15"/>
      <c r="B167" s="15"/>
      <c r="C167" s="15"/>
      <c r="D167" s="15"/>
      <c r="E167" s="15"/>
      <c r="F167" s="15"/>
      <c r="G167" s="15"/>
      <c r="H167" s="15"/>
      <c r="I167" s="15"/>
      <c r="J167" s="15"/>
      <c r="K167" s="15"/>
      <c r="L167" s="15"/>
      <c r="M167" s="15"/>
      <c r="N167" s="15"/>
      <c r="O167" s="15"/>
      <c r="P167" s="15"/>
      <c r="Q167" s="15"/>
      <c r="R167" s="15"/>
    </row>
    <row r="168" spans="1:18" x14ac:dyDescent="0.2">
      <c r="A168" s="15"/>
      <c r="B168" s="15"/>
      <c r="C168" s="15"/>
      <c r="D168" s="15"/>
      <c r="E168" s="15"/>
      <c r="F168" s="15"/>
      <c r="G168" s="15"/>
      <c r="H168" s="15"/>
      <c r="I168" s="15"/>
      <c r="J168" s="15"/>
      <c r="K168" s="15"/>
      <c r="L168" s="15"/>
      <c r="M168" s="15"/>
      <c r="N168" s="15"/>
      <c r="O168" s="15"/>
      <c r="P168" s="15"/>
      <c r="Q168" s="15"/>
      <c r="R168" s="15"/>
    </row>
    <row r="169" spans="1:18" x14ac:dyDescent="0.2">
      <c r="A169" s="15"/>
      <c r="B169" s="15"/>
      <c r="C169" s="15"/>
      <c r="D169" s="15"/>
      <c r="E169" s="15"/>
      <c r="F169" s="15"/>
      <c r="G169" s="15"/>
      <c r="H169" s="15"/>
      <c r="I169" s="15"/>
      <c r="J169" s="15"/>
      <c r="K169" s="15"/>
      <c r="L169" s="15"/>
      <c r="M169" s="15"/>
      <c r="N169" s="15"/>
      <c r="O169" s="15"/>
      <c r="P169" s="15"/>
      <c r="Q169" s="15"/>
      <c r="R169" s="15"/>
    </row>
    <row r="170" spans="1:18" x14ac:dyDescent="0.2">
      <c r="A170" s="15"/>
      <c r="B170" s="15"/>
      <c r="C170" s="15"/>
      <c r="D170" s="15"/>
      <c r="E170" s="15"/>
      <c r="F170" s="15"/>
      <c r="G170" s="15"/>
      <c r="H170" s="15"/>
      <c r="I170" s="15"/>
      <c r="J170" s="15"/>
      <c r="K170" s="15"/>
      <c r="L170" s="15"/>
      <c r="M170" s="15"/>
      <c r="N170" s="15"/>
      <c r="O170" s="15"/>
      <c r="P170" s="15"/>
      <c r="Q170" s="15"/>
      <c r="R170" s="15"/>
    </row>
    <row r="171" spans="1:18" x14ac:dyDescent="0.2">
      <c r="A171" s="15"/>
      <c r="B171" s="15"/>
      <c r="C171" s="15"/>
      <c r="D171" s="15"/>
      <c r="E171" s="15"/>
      <c r="F171" s="15"/>
      <c r="G171" s="15"/>
      <c r="H171" s="15"/>
      <c r="I171" s="15"/>
      <c r="J171" s="15"/>
      <c r="K171" s="15"/>
      <c r="L171" s="15"/>
      <c r="M171" s="15"/>
      <c r="N171" s="15"/>
      <c r="O171" s="15"/>
      <c r="P171" s="15"/>
      <c r="Q171" s="15"/>
      <c r="R171" s="15"/>
    </row>
    <row r="172" spans="1:18" x14ac:dyDescent="0.2">
      <c r="A172" s="15"/>
      <c r="B172" s="15"/>
      <c r="C172" s="15"/>
      <c r="D172" s="15"/>
      <c r="E172" s="15"/>
      <c r="F172" s="15"/>
      <c r="G172" s="15"/>
      <c r="H172" s="15"/>
      <c r="I172" s="15"/>
      <c r="J172" s="15"/>
      <c r="K172" s="15"/>
      <c r="L172" s="15"/>
      <c r="M172" s="15"/>
      <c r="N172" s="15"/>
      <c r="O172" s="15"/>
      <c r="P172" s="15"/>
      <c r="Q172" s="15"/>
      <c r="R172" s="15"/>
    </row>
    <row r="173" spans="1:18" x14ac:dyDescent="0.2">
      <c r="A173" s="15"/>
      <c r="B173" s="15"/>
      <c r="C173" s="15"/>
      <c r="D173" s="15"/>
      <c r="E173" s="15"/>
      <c r="F173" s="15"/>
      <c r="G173" s="15"/>
      <c r="H173" s="15"/>
      <c r="I173" s="15"/>
      <c r="J173" s="15"/>
      <c r="K173" s="15"/>
      <c r="L173" s="15"/>
      <c r="M173" s="15"/>
      <c r="N173" s="15"/>
      <c r="O173" s="15"/>
      <c r="P173" s="15"/>
      <c r="Q173" s="15"/>
      <c r="R173" s="15"/>
    </row>
    <row r="174" spans="1:18" x14ac:dyDescent="0.2">
      <c r="A174" s="15"/>
      <c r="B174" s="15"/>
      <c r="C174" s="15"/>
      <c r="D174" s="15"/>
      <c r="E174" s="15"/>
      <c r="F174" s="15"/>
      <c r="G174" s="15"/>
      <c r="H174" s="15"/>
      <c r="I174" s="15"/>
      <c r="J174" s="15"/>
      <c r="K174" s="15"/>
      <c r="L174" s="15"/>
      <c r="M174" s="15"/>
      <c r="N174" s="15"/>
      <c r="O174" s="15"/>
      <c r="P174" s="15"/>
      <c r="Q174" s="15"/>
      <c r="R174" s="15"/>
    </row>
    <row r="175" spans="1:18" x14ac:dyDescent="0.2">
      <c r="A175" s="15"/>
      <c r="B175" s="15"/>
      <c r="C175" s="15"/>
      <c r="D175" s="15"/>
      <c r="E175" s="15"/>
      <c r="F175" s="15"/>
      <c r="G175" s="15"/>
      <c r="H175" s="15"/>
      <c r="I175" s="15"/>
      <c r="J175" s="15"/>
      <c r="K175" s="15"/>
      <c r="L175" s="15"/>
      <c r="M175" s="15"/>
      <c r="N175" s="15"/>
      <c r="O175" s="15"/>
      <c r="P175" s="15"/>
      <c r="Q175" s="15"/>
      <c r="R175" s="15"/>
    </row>
    <row r="176" spans="1:18" x14ac:dyDescent="0.2">
      <c r="A176" s="15"/>
      <c r="B176" s="15"/>
      <c r="C176" s="15"/>
      <c r="D176" s="15"/>
      <c r="E176" s="15"/>
      <c r="F176" s="15"/>
      <c r="G176" s="15"/>
      <c r="H176" s="15"/>
      <c r="I176" s="15"/>
      <c r="J176" s="15"/>
      <c r="K176" s="15"/>
      <c r="L176" s="15"/>
      <c r="M176" s="15"/>
      <c r="N176" s="15"/>
      <c r="O176" s="15"/>
      <c r="P176" s="15"/>
      <c r="Q176" s="15"/>
      <c r="R176" s="15"/>
    </row>
    <row r="177" spans="1:18" x14ac:dyDescent="0.2">
      <c r="A177" s="15"/>
      <c r="B177" s="15"/>
      <c r="C177" s="15"/>
      <c r="D177" s="15"/>
      <c r="E177" s="15"/>
      <c r="F177" s="15"/>
      <c r="G177" s="15"/>
      <c r="H177" s="15"/>
      <c r="I177" s="15"/>
      <c r="J177" s="15"/>
      <c r="K177" s="15"/>
      <c r="L177" s="15"/>
      <c r="M177" s="15"/>
      <c r="N177" s="15"/>
      <c r="O177" s="15"/>
      <c r="P177" s="15"/>
      <c r="Q177" s="15"/>
      <c r="R177" s="15"/>
    </row>
    <row r="178" spans="1:18" x14ac:dyDescent="0.2">
      <c r="A178" s="15"/>
      <c r="B178" s="15"/>
      <c r="C178" s="15"/>
      <c r="D178" s="15"/>
      <c r="E178" s="15"/>
      <c r="F178" s="15"/>
      <c r="G178" s="15"/>
      <c r="H178" s="15"/>
      <c r="I178" s="15"/>
      <c r="J178" s="15"/>
      <c r="K178" s="15"/>
      <c r="L178" s="15"/>
      <c r="M178" s="15"/>
      <c r="N178" s="15"/>
      <c r="O178" s="15"/>
      <c r="P178" s="15"/>
      <c r="Q178" s="15"/>
      <c r="R178" s="15"/>
    </row>
    <row r="179" spans="1:18" x14ac:dyDescent="0.2">
      <c r="A179" s="15"/>
      <c r="B179" s="15"/>
      <c r="C179" s="15"/>
      <c r="D179" s="15"/>
      <c r="E179" s="15"/>
      <c r="F179" s="15"/>
      <c r="G179" s="15"/>
      <c r="H179" s="15"/>
      <c r="I179" s="15"/>
      <c r="J179" s="15"/>
      <c r="K179" s="15"/>
      <c r="L179" s="15"/>
      <c r="M179" s="15"/>
      <c r="N179" s="15"/>
      <c r="O179" s="15"/>
      <c r="P179" s="15"/>
      <c r="Q179" s="15"/>
      <c r="R179" s="15"/>
    </row>
    <row r="180" spans="1:18" x14ac:dyDescent="0.2">
      <c r="A180" s="15"/>
      <c r="B180" s="15"/>
      <c r="C180" s="15"/>
      <c r="D180" s="15"/>
      <c r="E180" s="15"/>
      <c r="F180" s="15"/>
      <c r="G180" s="15"/>
      <c r="H180" s="15"/>
      <c r="I180" s="15"/>
      <c r="J180" s="15"/>
      <c r="K180" s="15"/>
      <c r="L180" s="15"/>
      <c r="M180" s="15"/>
      <c r="N180" s="15"/>
      <c r="O180" s="15"/>
      <c r="P180" s="15"/>
      <c r="Q180" s="15"/>
      <c r="R180" s="15"/>
    </row>
    <row r="181" spans="1:18" x14ac:dyDescent="0.2">
      <c r="A181" s="15"/>
      <c r="B181" s="15"/>
      <c r="C181" s="15"/>
      <c r="D181" s="15"/>
      <c r="E181" s="15"/>
      <c r="F181" s="15"/>
      <c r="G181" s="15"/>
      <c r="H181" s="15"/>
      <c r="I181" s="15"/>
      <c r="J181" s="15"/>
      <c r="K181" s="15"/>
      <c r="L181" s="15"/>
      <c r="M181" s="15"/>
      <c r="N181" s="15"/>
      <c r="O181" s="15"/>
      <c r="P181" s="15"/>
      <c r="Q181" s="15"/>
      <c r="R181" s="15"/>
    </row>
    <row r="182" spans="1:18" x14ac:dyDescent="0.2">
      <c r="A182" s="15"/>
      <c r="B182" s="15"/>
      <c r="C182" s="15"/>
      <c r="D182" s="15"/>
      <c r="E182" s="15"/>
      <c r="F182" s="15"/>
      <c r="G182" s="15"/>
      <c r="H182" s="15"/>
      <c r="I182" s="15"/>
      <c r="J182" s="15"/>
      <c r="K182" s="15"/>
      <c r="L182" s="15"/>
      <c r="M182" s="15"/>
      <c r="N182" s="15"/>
      <c r="O182" s="15"/>
      <c r="P182" s="15"/>
      <c r="Q182" s="15"/>
      <c r="R182" s="15"/>
    </row>
    <row r="183" spans="1:18" x14ac:dyDescent="0.2">
      <c r="A183" s="15"/>
      <c r="B183" s="15"/>
      <c r="C183" s="15"/>
      <c r="D183" s="15"/>
      <c r="E183" s="15"/>
      <c r="F183" s="15"/>
      <c r="G183" s="15"/>
      <c r="H183" s="15"/>
      <c r="I183" s="15"/>
      <c r="J183" s="15"/>
      <c r="K183" s="15"/>
      <c r="L183" s="15"/>
      <c r="M183" s="15"/>
      <c r="N183" s="15"/>
      <c r="O183" s="15"/>
      <c r="P183" s="15"/>
      <c r="Q183" s="15"/>
      <c r="R183" s="15"/>
    </row>
    <row r="184" spans="1:18" x14ac:dyDescent="0.2">
      <c r="A184" s="15"/>
      <c r="B184" s="15"/>
      <c r="C184" s="15"/>
      <c r="D184" s="15"/>
      <c r="E184" s="15"/>
      <c r="F184" s="15"/>
      <c r="G184" s="15"/>
      <c r="H184" s="15"/>
      <c r="I184" s="15"/>
      <c r="J184" s="15"/>
      <c r="K184" s="15"/>
      <c r="L184" s="15"/>
      <c r="M184" s="15"/>
      <c r="N184" s="15"/>
      <c r="O184" s="15"/>
      <c r="P184" s="15"/>
      <c r="Q184" s="15"/>
      <c r="R184" s="15"/>
    </row>
    <row r="185" spans="1:18" x14ac:dyDescent="0.2">
      <c r="A185" s="15"/>
      <c r="B185" s="15"/>
      <c r="C185" s="15"/>
      <c r="D185" s="15"/>
      <c r="E185" s="15"/>
      <c r="F185" s="15"/>
      <c r="G185" s="15"/>
      <c r="H185" s="15"/>
      <c r="I185" s="15"/>
      <c r="J185" s="15"/>
      <c r="K185" s="15"/>
      <c r="L185" s="15"/>
      <c r="M185" s="15"/>
      <c r="N185" s="15"/>
      <c r="O185" s="15"/>
      <c r="P185" s="15"/>
      <c r="Q185" s="15"/>
      <c r="R185" s="15"/>
    </row>
    <row r="186" spans="1:18" x14ac:dyDescent="0.2">
      <c r="A186" s="15"/>
      <c r="B186" s="15"/>
      <c r="C186" s="15"/>
      <c r="D186" s="15"/>
      <c r="E186" s="15"/>
      <c r="F186" s="15"/>
      <c r="G186" s="15"/>
      <c r="H186" s="15"/>
      <c r="I186" s="15"/>
      <c r="J186" s="15"/>
      <c r="K186" s="15"/>
      <c r="L186" s="15"/>
      <c r="M186" s="15"/>
      <c r="N186" s="15"/>
      <c r="O186" s="15"/>
      <c r="P186" s="15"/>
      <c r="Q186" s="15"/>
      <c r="R186" s="15"/>
    </row>
    <row r="187" spans="1:18" x14ac:dyDescent="0.2">
      <c r="A187" s="15"/>
      <c r="B187" s="15"/>
      <c r="C187" s="15"/>
      <c r="D187" s="15"/>
      <c r="E187" s="15"/>
      <c r="F187" s="15"/>
      <c r="G187" s="15"/>
      <c r="H187" s="15"/>
      <c r="I187" s="15"/>
      <c r="J187" s="15"/>
      <c r="K187" s="15"/>
      <c r="L187" s="15"/>
      <c r="M187" s="15"/>
      <c r="N187" s="15"/>
      <c r="O187" s="15"/>
      <c r="P187" s="15"/>
      <c r="Q187" s="15"/>
      <c r="R187" s="15"/>
    </row>
    <row r="188" spans="1:18" x14ac:dyDescent="0.2">
      <c r="A188" s="15"/>
      <c r="B188" s="15"/>
      <c r="C188" s="15"/>
      <c r="D188" s="15"/>
      <c r="E188" s="15"/>
      <c r="F188" s="15"/>
      <c r="G188" s="15"/>
      <c r="H188" s="15"/>
      <c r="I188" s="15"/>
      <c r="J188" s="15"/>
      <c r="K188" s="15"/>
      <c r="L188" s="15"/>
      <c r="M188" s="15"/>
      <c r="N188" s="15"/>
      <c r="O188" s="15"/>
      <c r="P188" s="15"/>
      <c r="Q188" s="15"/>
      <c r="R188" s="15"/>
    </row>
    <row r="189" spans="1:18" x14ac:dyDescent="0.2">
      <c r="A189" s="15"/>
      <c r="B189" s="15"/>
      <c r="C189" s="15"/>
      <c r="D189" s="15"/>
      <c r="E189" s="15"/>
      <c r="F189" s="15"/>
      <c r="G189" s="15"/>
      <c r="H189" s="15"/>
      <c r="I189" s="15"/>
      <c r="J189" s="15"/>
      <c r="K189" s="15"/>
      <c r="L189" s="15"/>
      <c r="M189" s="15"/>
      <c r="N189" s="15"/>
      <c r="O189" s="15"/>
      <c r="P189" s="15"/>
      <c r="Q189" s="15"/>
      <c r="R189" s="15"/>
    </row>
    <row r="190" spans="1:18" x14ac:dyDescent="0.2">
      <c r="A190" s="15"/>
      <c r="B190" s="15"/>
      <c r="C190" s="15"/>
      <c r="D190" s="15"/>
      <c r="E190" s="15"/>
      <c r="F190" s="15"/>
      <c r="G190" s="15"/>
      <c r="H190" s="15"/>
      <c r="I190" s="15"/>
      <c r="J190" s="15"/>
      <c r="K190" s="15"/>
      <c r="L190" s="15"/>
      <c r="M190" s="15"/>
      <c r="N190" s="15"/>
      <c r="O190" s="15"/>
      <c r="P190" s="15"/>
      <c r="Q190" s="15"/>
      <c r="R190" s="15"/>
    </row>
    <row r="191" spans="1:18" x14ac:dyDescent="0.2">
      <c r="A191" s="15"/>
      <c r="B191" s="15"/>
      <c r="C191" s="15"/>
      <c r="D191" s="15"/>
      <c r="E191" s="15"/>
      <c r="F191" s="15"/>
      <c r="G191" s="15"/>
      <c r="H191" s="15"/>
      <c r="I191" s="15"/>
      <c r="J191" s="15"/>
      <c r="K191" s="15"/>
      <c r="L191" s="15"/>
      <c r="M191" s="15"/>
      <c r="N191" s="15"/>
      <c r="O191" s="15"/>
      <c r="P191" s="15"/>
      <c r="Q191" s="15"/>
      <c r="R191" s="15"/>
    </row>
    <row r="192" spans="1:18" x14ac:dyDescent="0.2">
      <c r="A192" s="15"/>
      <c r="B192" s="15"/>
      <c r="C192" s="15"/>
      <c r="D192" s="15"/>
      <c r="E192" s="15"/>
      <c r="F192" s="15"/>
      <c r="G192" s="15"/>
      <c r="H192" s="15"/>
      <c r="I192" s="15"/>
      <c r="J192" s="15"/>
      <c r="K192" s="15"/>
      <c r="L192" s="15"/>
      <c r="M192" s="15"/>
      <c r="N192" s="15"/>
      <c r="O192" s="15"/>
      <c r="P192" s="15"/>
      <c r="Q192" s="15"/>
      <c r="R192" s="15"/>
    </row>
    <row r="193" spans="1:18" x14ac:dyDescent="0.2">
      <c r="A193" s="15"/>
      <c r="B193" s="15"/>
      <c r="C193" s="15"/>
      <c r="D193" s="15"/>
      <c r="E193" s="15"/>
      <c r="F193" s="15"/>
      <c r="G193" s="15"/>
      <c r="H193" s="15"/>
      <c r="I193" s="15"/>
      <c r="J193" s="15"/>
      <c r="K193" s="15"/>
      <c r="L193" s="15"/>
      <c r="M193" s="15"/>
      <c r="N193" s="15"/>
      <c r="O193" s="15"/>
      <c r="P193" s="15"/>
      <c r="Q193" s="15"/>
      <c r="R193" s="15"/>
    </row>
    <row r="194" spans="1:18" x14ac:dyDescent="0.2">
      <c r="A194" s="15"/>
      <c r="B194" s="15"/>
      <c r="C194" s="15"/>
      <c r="D194" s="15"/>
      <c r="E194" s="15"/>
      <c r="F194" s="15"/>
      <c r="G194" s="15"/>
      <c r="H194" s="15"/>
      <c r="I194" s="15"/>
      <c r="J194" s="15"/>
      <c r="K194" s="15"/>
      <c r="L194" s="15"/>
      <c r="M194" s="15"/>
      <c r="N194" s="15"/>
      <c r="O194" s="15"/>
      <c r="P194" s="15"/>
      <c r="Q194" s="15"/>
      <c r="R194" s="15"/>
    </row>
    <row r="195" spans="1:18" x14ac:dyDescent="0.2">
      <c r="A195" s="15"/>
      <c r="B195" s="15"/>
      <c r="C195" s="15"/>
      <c r="D195" s="15"/>
      <c r="E195" s="15"/>
      <c r="F195" s="15"/>
      <c r="G195" s="15"/>
      <c r="H195" s="15"/>
      <c r="I195" s="15"/>
      <c r="J195" s="15"/>
      <c r="K195" s="15"/>
      <c r="L195" s="15"/>
      <c r="M195" s="15"/>
      <c r="N195" s="15"/>
      <c r="O195" s="15"/>
      <c r="P195" s="15"/>
      <c r="Q195" s="15"/>
      <c r="R195" s="15"/>
    </row>
    <row r="196" spans="1:18" x14ac:dyDescent="0.2">
      <c r="A196" s="15"/>
      <c r="B196" s="15"/>
      <c r="C196" s="15"/>
      <c r="D196" s="15"/>
      <c r="E196" s="15"/>
      <c r="F196" s="15"/>
      <c r="G196" s="15"/>
      <c r="H196" s="15"/>
      <c r="I196" s="15"/>
      <c r="J196" s="15"/>
      <c r="K196" s="15"/>
      <c r="L196" s="15"/>
      <c r="M196" s="15"/>
      <c r="N196" s="15"/>
      <c r="O196" s="15"/>
      <c r="P196" s="15"/>
      <c r="Q196" s="15"/>
      <c r="R196" s="15"/>
    </row>
    <row r="197" spans="1:18" x14ac:dyDescent="0.2">
      <c r="A197" s="15"/>
      <c r="B197" s="15"/>
      <c r="C197" s="15"/>
      <c r="D197" s="15"/>
      <c r="E197" s="15"/>
      <c r="F197" s="15"/>
      <c r="G197" s="15"/>
      <c r="H197" s="15"/>
      <c r="I197" s="15"/>
      <c r="J197" s="15"/>
      <c r="K197" s="15"/>
      <c r="L197" s="15"/>
      <c r="M197" s="15"/>
      <c r="N197" s="15"/>
      <c r="O197" s="15"/>
      <c r="P197" s="15"/>
      <c r="Q197" s="15"/>
      <c r="R197" s="15"/>
    </row>
    <row r="198" spans="1:18" x14ac:dyDescent="0.2">
      <c r="A198" s="15"/>
      <c r="B198" s="15"/>
      <c r="C198" s="15"/>
      <c r="D198" s="15"/>
      <c r="E198" s="15"/>
      <c r="F198" s="15"/>
      <c r="G198" s="15"/>
      <c r="H198" s="15"/>
      <c r="I198" s="15"/>
      <c r="J198" s="15"/>
      <c r="K198" s="15"/>
      <c r="L198" s="15"/>
      <c r="M198" s="15"/>
      <c r="N198" s="15"/>
      <c r="O198" s="15"/>
      <c r="P198" s="15"/>
      <c r="Q198" s="15"/>
      <c r="R198" s="15"/>
    </row>
    <row r="199" spans="1:18" x14ac:dyDescent="0.2">
      <c r="A199" s="15"/>
      <c r="B199" s="15"/>
      <c r="C199" s="15"/>
      <c r="D199" s="15"/>
      <c r="E199" s="15"/>
      <c r="F199" s="15"/>
      <c r="G199" s="15"/>
      <c r="H199" s="15"/>
      <c r="I199" s="15"/>
      <c r="J199" s="15"/>
      <c r="K199" s="15"/>
      <c r="L199" s="15"/>
      <c r="M199" s="15"/>
      <c r="N199" s="15"/>
      <c r="O199" s="15"/>
      <c r="P199" s="15"/>
      <c r="Q199" s="15"/>
      <c r="R199" s="15"/>
    </row>
    <row r="200" spans="1:18" x14ac:dyDescent="0.2">
      <c r="A200" s="15"/>
      <c r="B200" s="15"/>
      <c r="C200" s="15"/>
      <c r="D200" s="15"/>
      <c r="E200" s="15"/>
      <c r="F200" s="15"/>
      <c r="G200" s="15"/>
      <c r="H200" s="15"/>
      <c r="I200" s="15"/>
      <c r="J200" s="15"/>
      <c r="K200" s="15"/>
      <c r="L200" s="15"/>
      <c r="M200" s="15"/>
      <c r="N200" s="15"/>
      <c r="O200" s="15"/>
      <c r="P200" s="15"/>
      <c r="Q200" s="15"/>
      <c r="R200" s="15"/>
    </row>
    <row r="201" spans="1:18" x14ac:dyDescent="0.2">
      <c r="A201" s="15"/>
      <c r="B201" s="15"/>
      <c r="C201" s="15"/>
      <c r="D201" s="15"/>
      <c r="E201" s="15"/>
      <c r="F201" s="15"/>
      <c r="G201" s="15"/>
      <c r="H201" s="15"/>
      <c r="I201" s="15"/>
      <c r="J201" s="15"/>
      <c r="K201" s="15"/>
      <c r="L201" s="15"/>
      <c r="M201" s="15"/>
      <c r="N201" s="15"/>
      <c r="O201" s="15"/>
      <c r="P201" s="15"/>
      <c r="Q201" s="15"/>
      <c r="R201" s="15"/>
    </row>
    <row r="202" spans="1:18" x14ac:dyDescent="0.2">
      <c r="A202" s="15"/>
      <c r="B202" s="15"/>
      <c r="C202" s="15"/>
      <c r="D202" s="15"/>
      <c r="E202" s="15"/>
      <c r="F202" s="15"/>
      <c r="G202" s="15"/>
      <c r="H202" s="15"/>
      <c r="I202" s="15"/>
      <c r="J202" s="15"/>
      <c r="K202" s="15"/>
      <c r="L202" s="15"/>
      <c r="M202" s="15"/>
      <c r="N202" s="15"/>
      <c r="O202" s="15"/>
      <c r="P202" s="15"/>
      <c r="Q202" s="15"/>
      <c r="R202" s="15"/>
    </row>
    <row r="203" spans="1:18" x14ac:dyDescent="0.2">
      <c r="A203" s="15"/>
      <c r="B203" s="15"/>
      <c r="C203" s="15"/>
      <c r="D203" s="15"/>
      <c r="E203" s="15"/>
      <c r="F203" s="15"/>
      <c r="G203" s="15"/>
      <c r="H203" s="15"/>
      <c r="I203" s="15"/>
      <c r="J203" s="15"/>
      <c r="K203" s="15"/>
      <c r="L203" s="15"/>
      <c r="M203" s="15"/>
      <c r="N203" s="15"/>
      <c r="O203" s="15"/>
      <c r="P203" s="15"/>
      <c r="Q203" s="15"/>
      <c r="R203" s="15"/>
    </row>
    <row r="204" spans="1:18" x14ac:dyDescent="0.2">
      <c r="A204" s="15"/>
      <c r="B204" s="15"/>
      <c r="C204" s="15"/>
      <c r="D204" s="15"/>
      <c r="E204" s="15"/>
      <c r="F204" s="15"/>
      <c r="G204" s="15"/>
      <c r="H204" s="15"/>
      <c r="I204" s="15"/>
      <c r="J204" s="15"/>
      <c r="K204" s="15"/>
      <c r="L204" s="15"/>
      <c r="M204" s="15"/>
      <c r="N204" s="15"/>
      <c r="O204" s="15"/>
      <c r="P204" s="15"/>
      <c r="Q204" s="15"/>
      <c r="R204" s="15"/>
    </row>
  </sheetData>
  <mergeCells count="1">
    <mergeCell ref="A1:R25"/>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workbookViewId="0">
      <selection activeCell="C31" sqref="C31"/>
    </sheetView>
  </sheetViews>
  <sheetFormatPr defaultColWidth="8.7109375" defaultRowHeight="12.75" x14ac:dyDescent="0.2"/>
  <cols>
    <col min="19" max="19" width="5.42578125" customWidth="1"/>
    <col min="20" max="22" width="8.7109375" style="15"/>
  </cols>
  <sheetData>
    <row r="1" spans="1:19" ht="15.75" customHeight="1" x14ac:dyDescent="0.2">
      <c r="A1" s="139" t="s">
        <v>334</v>
      </c>
      <c r="B1" s="139"/>
      <c r="C1" s="139"/>
      <c r="D1" s="139"/>
      <c r="E1" s="139"/>
      <c r="F1" s="139"/>
      <c r="G1" s="139"/>
      <c r="H1" s="139"/>
      <c r="I1" s="139"/>
      <c r="J1" s="139"/>
      <c r="K1" s="139"/>
      <c r="L1" s="139"/>
      <c r="M1" s="139"/>
      <c r="N1" s="139"/>
      <c r="O1" s="139"/>
      <c r="P1" s="139"/>
      <c r="Q1" s="139"/>
      <c r="R1" s="139"/>
      <c r="S1" s="139"/>
    </row>
    <row r="2" spans="1:19" ht="12.75" customHeight="1" x14ac:dyDescent="0.2">
      <c r="A2" s="139"/>
      <c r="B2" s="139"/>
      <c r="C2" s="139"/>
      <c r="D2" s="139"/>
      <c r="E2" s="139"/>
      <c r="F2" s="139"/>
      <c r="G2" s="139"/>
      <c r="H2" s="139"/>
      <c r="I2" s="139"/>
      <c r="J2" s="139"/>
      <c r="K2" s="139"/>
      <c r="L2" s="139"/>
      <c r="M2" s="139"/>
      <c r="N2" s="139"/>
      <c r="O2" s="139"/>
      <c r="P2" s="139"/>
      <c r="Q2" s="139"/>
      <c r="R2" s="139"/>
      <c r="S2" s="139"/>
    </row>
    <row r="3" spans="1:19" ht="12.75" customHeight="1" x14ac:dyDescent="0.2">
      <c r="A3" s="139"/>
      <c r="B3" s="139"/>
      <c r="C3" s="139"/>
      <c r="D3" s="139"/>
      <c r="E3" s="139"/>
      <c r="F3" s="139"/>
      <c r="G3" s="139"/>
      <c r="H3" s="139"/>
      <c r="I3" s="139"/>
      <c r="J3" s="139"/>
      <c r="K3" s="139"/>
      <c r="L3" s="139"/>
      <c r="M3" s="139"/>
      <c r="N3" s="139"/>
      <c r="O3" s="139"/>
      <c r="P3" s="139"/>
      <c r="Q3" s="139"/>
      <c r="R3" s="139"/>
      <c r="S3" s="139"/>
    </row>
    <row r="4" spans="1:19" ht="12.75" customHeight="1" x14ac:dyDescent="0.2">
      <c r="A4" s="139"/>
      <c r="B4" s="139"/>
      <c r="C4" s="139"/>
      <c r="D4" s="139"/>
      <c r="E4" s="139"/>
      <c r="F4" s="139"/>
      <c r="G4" s="139"/>
      <c r="H4" s="139"/>
      <c r="I4" s="139"/>
      <c r="J4" s="139"/>
      <c r="K4" s="139"/>
      <c r="L4" s="139"/>
      <c r="M4" s="139"/>
      <c r="N4" s="139"/>
      <c r="O4" s="139"/>
      <c r="P4" s="139"/>
      <c r="Q4" s="139"/>
      <c r="R4" s="139"/>
      <c r="S4" s="139"/>
    </row>
    <row r="5" spans="1:19" ht="12.75" customHeight="1" x14ac:dyDescent="0.2">
      <c r="A5" s="139"/>
      <c r="B5" s="139"/>
      <c r="C5" s="139"/>
      <c r="D5" s="139"/>
      <c r="E5" s="139"/>
      <c r="F5" s="139"/>
      <c r="G5" s="139"/>
      <c r="H5" s="139"/>
      <c r="I5" s="139"/>
      <c r="J5" s="139"/>
      <c r="K5" s="139"/>
      <c r="L5" s="139"/>
      <c r="M5" s="139"/>
      <c r="N5" s="139"/>
      <c r="O5" s="139"/>
      <c r="P5" s="139"/>
      <c r="Q5" s="139"/>
      <c r="R5" s="139"/>
      <c r="S5" s="139"/>
    </row>
    <row r="6" spans="1:19" ht="12.75" customHeight="1" x14ac:dyDescent="0.2">
      <c r="A6" s="139"/>
      <c r="B6" s="139"/>
      <c r="C6" s="139"/>
      <c r="D6" s="139"/>
      <c r="E6" s="139"/>
      <c r="F6" s="139"/>
      <c r="G6" s="139"/>
      <c r="H6" s="139"/>
      <c r="I6" s="139"/>
      <c r="J6" s="139"/>
      <c r="K6" s="139"/>
      <c r="L6" s="139"/>
      <c r="M6" s="139"/>
      <c r="N6" s="139"/>
      <c r="O6" s="139"/>
      <c r="P6" s="139"/>
      <c r="Q6" s="139"/>
      <c r="R6" s="139"/>
      <c r="S6" s="139"/>
    </row>
    <row r="7" spans="1:19" ht="12.75" customHeight="1" x14ac:dyDescent="0.2">
      <c r="A7" s="139"/>
      <c r="B7" s="139"/>
      <c r="C7" s="139"/>
      <c r="D7" s="139"/>
      <c r="E7" s="139"/>
      <c r="F7" s="139"/>
      <c r="G7" s="139"/>
      <c r="H7" s="139"/>
      <c r="I7" s="139"/>
      <c r="J7" s="139"/>
      <c r="K7" s="139"/>
      <c r="L7" s="139"/>
      <c r="M7" s="139"/>
      <c r="N7" s="139"/>
      <c r="O7" s="139"/>
      <c r="P7" s="139"/>
      <c r="Q7" s="139"/>
      <c r="R7" s="139"/>
      <c r="S7" s="139"/>
    </row>
    <row r="8" spans="1:19" ht="12.75" customHeight="1" x14ac:dyDescent="0.2">
      <c r="A8" s="139"/>
      <c r="B8" s="139"/>
      <c r="C8" s="139"/>
      <c r="D8" s="139"/>
      <c r="E8" s="139"/>
      <c r="F8" s="139"/>
      <c r="G8" s="139"/>
      <c r="H8" s="139"/>
      <c r="I8" s="139"/>
      <c r="J8" s="139"/>
      <c r="K8" s="139"/>
      <c r="L8" s="139"/>
      <c r="M8" s="139"/>
      <c r="N8" s="139"/>
      <c r="O8" s="139"/>
      <c r="P8" s="139"/>
      <c r="Q8" s="139"/>
      <c r="R8" s="139"/>
      <c r="S8" s="139"/>
    </row>
    <row r="9" spans="1:19" ht="12.75" customHeight="1" x14ac:dyDescent="0.2">
      <c r="A9" s="139"/>
      <c r="B9" s="139"/>
      <c r="C9" s="139"/>
      <c r="D9" s="139"/>
      <c r="E9" s="139"/>
      <c r="F9" s="139"/>
      <c r="G9" s="139"/>
      <c r="H9" s="139"/>
      <c r="I9" s="139"/>
      <c r="J9" s="139"/>
      <c r="K9" s="139"/>
      <c r="L9" s="139"/>
      <c r="M9" s="139"/>
      <c r="N9" s="139"/>
      <c r="O9" s="139"/>
      <c r="P9" s="139"/>
      <c r="Q9" s="139"/>
      <c r="R9" s="139"/>
      <c r="S9" s="139"/>
    </row>
    <row r="10" spans="1:19" ht="12.75" customHeight="1" x14ac:dyDescent="0.2">
      <c r="A10" s="139"/>
      <c r="B10" s="139"/>
      <c r="C10" s="139"/>
      <c r="D10" s="139"/>
      <c r="E10" s="139"/>
      <c r="F10" s="139"/>
      <c r="G10" s="139"/>
      <c r="H10" s="139"/>
      <c r="I10" s="139"/>
      <c r="J10" s="139"/>
      <c r="K10" s="139"/>
      <c r="L10" s="139"/>
      <c r="M10" s="139"/>
      <c r="N10" s="139"/>
      <c r="O10" s="139"/>
      <c r="P10" s="139"/>
      <c r="Q10" s="139"/>
      <c r="R10" s="139"/>
      <c r="S10" s="139"/>
    </row>
    <row r="11" spans="1:19" ht="12.75" customHeight="1" x14ac:dyDescent="0.2">
      <c r="A11" s="139"/>
      <c r="B11" s="139"/>
      <c r="C11" s="139"/>
      <c r="D11" s="139"/>
      <c r="E11" s="139"/>
      <c r="F11" s="139"/>
      <c r="G11" s="139"/>
      <c r="H11" s="139"/>
      <c r="I11" s="139"/>
      <c r="J11" s="139"/>
      <c r="K11" s="139"/>
      <c r="L11" s="139"/>
      <c r="M11" s="139"/>
      <c r="N11" s="139"/>
      <c r="O11" s="139"/>
      <c r="P11" s="139"/>
      <c r="Q11" s="139"/>
      <c r="R11" s="139"/>
      <c r="S11" s="139"/>
    </row>
    <row r="12" spans="1:19" ht="12.75" customHeight="1" x14ac:dyDescent="0.2">
      <c r="A12" s="139"/>
      <c r="B12" s="139"/>
      <c r="C12" s="139"/>
      <c r="D12" s="139"/>
      <c r="E12" s="139"/>
      <c r="F12" s="139"/>
      <c r="G12" s="139"/>
      <c r="H12" s="139"/>
      <c r="I12" s="139"/>
      <c r="J12" s="139"/>
      <c r="K12" s="139"/>
      <c r="L12" s="139"/>
      <c r="M12" s="139"/>
      <c r="N12" s="139"/>
      <c r="O12" s="139"/>
      <c r="P12" s="139"/>
      <c r="Q12" s="139"/>
      <c r="R12" s="139"/>
      <c r="S12" s="139"/>
    </row>
    <row r="13" spans="1:19" ht="12.75" customHeight="1" x14ac:dyDescent="0.2">
      <c r="A13" s="139"/>
      <c r="B13" s="139"/>
      <c r="C13" s="139"/>
      <c r="D13" s="139"/>
      <c r="E13" s="139"/>
      <c r="F13" s="139"/>
      <c r="G13" s="139"/>
      <c r="H13" s="139"/>
      <c r="I13" s="139"/>
      <c r="J13" s="139"/>
      <c r="K13" s="139"/>
      <c r="L13" s="139"/>
      <c r="M13" s="139"/>
      <c r="N13" s="139"/>
      <c r="O13" s="139"/>
      <c r="P13" s="139"/>
      <c r="Q13" s="139"/>
      <c r="R13" s="139"/>
      <c r="S13" s="139"/>
    </row>
    <row r="14" spans="1:19" ht="12.75" customHeight="1" x14ac:dyDescent="0.2">
      <c r="A14" s="139"/>
      <c r="B14" s="139"/>
      <c r="C14" s="139"/>
      <c r="D14" s="139"/>
      <c r="E14" s="139"/>
      <c r="F14" s="139"/>
      <c r="G14" s="139"/>
      <c r="H14" s="139"/>
      <c r="I14" s="139"/>
      <c r="J14" s="139"/>
      <c r="K14" s="139"/>
      <c r="L14" s="139"/>
      <c r="M14" s="139"/>
      <c r="N14" s="139"/>
      <c r="O14" s="139"/>
      <c r="P14" s="139"/>
      <c r="Q14" s="139"/>
      <c r="R14" s="139"/>
      <c r="S14" s="139"/>
    </row>
    <row r="15" spans="1:19" ht="12.75" customHeight="1" x14ac:dyDescent="0.2">
      <c r="A15" s="139"/>
      <c r="B15" s="139"/>
      <c r="C15" s="139"/>
      <c r="D15" s="139"/>
      <c r="E15" s="139"/>
      <c r="F15" s="139"/>
      <c r="G15" s="139"/>
      <c r="H15" s="139"/>
      <c r="I15" s="139"/>
      <c r="J15" s="139"/>
      <c r="K15" s="139"/>
      <c r="L15" s="139"/>
      <c r="M15" s="139"/>
      <c r="N15" s="139"/>
      <c r="O15" s="139"/>
      <c r="P15" s="139"/>
      <c r="Q15" s="139"/>
      <c r="R15" s="139"/>
      <c r="S15" s="139"/>
    </row>
    <row r="16" spans="1:19" ht="12.75" customHeight="1" x14ac:dyDescent="0.2">
      <c r="A16" s="139"/>
      <c r="B16" s="139"/>
      <c r="C16" s="139"/>
      <c r="D16" s="139"/>
      <c r="E16" s="139"/>
      <c r="F16" s="139"/>
      <c r="G16" s="139"/>
      <c r="H16" s="139"/>
      <c r="I16" s="139"/>
      <c r="J16" s="139"/>
      <c r="K16" s="139"/>
      <c r="L16" s="139"/>
      <c r="M16" s="139"/>
      <c r="N16" s="139"/>
      <c r="O16" s="139"/>
      <c r="P16" s="139"/>
      <c r="Q16" s="139"/>
      <c r="R16" s="139"/>
      <c r="S16" s="139"/>
    </row>
    <row r="17" spans="1:19" ht="12.75" customHeight="1" x14ac:dyDescent="0.2">
      <c r="A17" s="139"/>
      <c r="B17" s="139"/>
      <c r="C17" s="139"/>
      <c r="D17" s="139"/>
      <c r="E17" s="139"/>
      <c r="F17" s="139"/>
      <c r="G17" s="139"/>
      <c r="H17" s="139"/>
      <c r="I17" s="139"/>
      <c r="J17" s="139"/>
      <c r="K17" s="139"/>
      <c r="L17" s="139"/>
      <c r="M17" s="139"/>
      <c r="N17" s="139"/>
      <c r="O17" s="139"/>
      <c r="P17" s="139"/>
      <c r="Q17" s="139"/>
      <c r="R17" s="139"/>
      <c r="S17" s="139"/>
    </row>
    <row r="18" spans="1:19" ht="12.75" customHeight="1" x14ac:dyDescent="0.2">
      <c r="A18" s="139"/>
      <c r="B18" s="139"/>
      <c r="C18" s="139"/>
      <c r="D18" s="139"/>
      <c r="E18" s="139"/>
      <c r="F18" s="139"/>
      <c r="G18" s="139"/>
      <c r="H18" s="139"/>
      <c r="I18" s="139"/>
      <c r="J18" s="139"/>
      <c r="K18" s="139"/>
      <c r="L18" s="139"/>
      <c r="M18" s="139"/>
      <c r="N18" s="139"/>
      <c r="O18" s="139"/>
      <c r="P18" s="139"/>
      <c r="Q18" s="139"/>
      <c r="R18" s="139"/>
      <c r="S18" s="139"/>
    </row>
    <row r="19" spans="1:19" ht="12.75" customHeight="1" x14ac:dyDescent="0.2">
      <c r="A19" s="139"/>
      <c r="B19" s="139"/>
      <c r="C19" s="139"/>
      <c r="D19" s="139"/>
      <c r="E19" s="139"/>
      <c r="F19" s="139"/>
      <c r="G19" s="139"/>
      <c r="H19" s="139"/>
      <c r="I19" s="139"/>
      <c r="J19" s="139"/>
      <c r="K19" s="139"/>
      <c r="L19" s="139"/>
      <c r="M19" s="139"/>
      <c r="N19" s="139"/>
      <c r="O19" s="139"/>
      <c r="P19" s="139"/>
      <c r="Q19" s="139"/>
      <c r="R19" s="139"/>
      <c r="S19" s="139"/>
    </row>
    <row r="20" spans="1:19" ht="12.75" customHeight="1" x14ac:dyDescent="0.2">
      <c r="A20" s="139"/>
      <c r="B20" s="139"/>
      <c r="C20" s="139"/>
      <c r="D20" s="139"/>
      <c r="E20" s="139"/>
      <c r="F20" s="139"/>
      <c r="G20" s="139"/>
      <c r="H20" s="139"/>
      <c r="I20" s="139"/>
      <c r="J20" s="139"/>
      <c r="K20" s="139"/>
      <c r="L20" s="139"/>
      <c r="M20" s="139"/>
      <c r="N20" s="139"/>
      <c r="O20" s="139"/>
      <c r="P20" s="139"/>
      <c r="Q20" s="139"/>
      <c r="R20" s="139"/>
      <c r="S20" s="139"/>
    </row>
    <row r="21" spans="1:19" ht="12.75" customHeight="1" x14ac:dyDescent="0.2">
      <c r="A21" s="139"/>
      <c r="B21" s="139"/>
      <c r="C21" s="139"/>
      <c r="D21" s="139"/>
      <c r="E21" s="139"/>
      <c r="F21" s="139"/>
      <c r="G21" s="139"/>
      <c r="H21" s="139"/>
      <c r="I21" s="139"/>
      <c r="J21" s="139"/>
      <c r="K21" s="139"/>
      <c r="L21" s="139"/>
      <c r="M21" s="139"/>
      <c r="N21" s="139"/>
      <c r="O21" s="139"/>
      <c r="P21" s="139"/>
      <c r="Q21" s="139"/>
      <c r="R21" s="139"/>
      <c r="S21" s="139"/>
    </row>
    <row r="22" spans="1:19" ht="12.75" customHeight="1" x14ac:dyDescent="0.2">
      <c r="A22" s="139"/>
      <c r="B22" s="139"/>
      <c r="C22" s="139"/>
      <c r="D22" s="139"/>
      <c r="E22" s="139"/>
      <c r="F22" s="139"/>
      <c r="G22" s="139"/>
      <c r="H22" s="139"/>
      <c r="I22" s="139"/>
      <c r="J22" s="139"/>
      <c r="K22" s="139"/>
      <c r="L22" s="139"/>
      <c r="M22" s="139"/>
      <c r="N22" s="139"/>
      <c r="O22" s="139"/>
      <c r="P22" s="139"/>
      <c r="Q22" s="139"/>
      <c r="R22" s="139"/>
      <c r="S22" s="139"/>
    </row>
    <row r="23" spans="1:19" ht="12.75" customHeight="1" x14ac:dyDescent="0.2">
      <c r="A23" s="139"/>
      <c r="B23" s="139"/>
      <c r="C23" s="139"/>
      <c r="D23" s="139"/>
      <c r="E23" s="139"/>
      <c r="F23" s="139"/>
      <c r="G23" s="139"/>
      <c r="H23" s="139"/>
      <c r="I23" s="139"/>
      <c r="J23" s="139"/>
      <c r="K23" s="139"/>
      <c r="L23" s="139"/>
      <c r="M23" s="139"/>
      <c r="N23" s="139"/>
      <c r="O23" s="139"/>
      <c r="P23" s="139"/>
      <c r="Q23" s="139"/>
      <c r="R23" s="139"/>
      <c r="S23" s="139"/>
    </row>
    <row r="24" spans="1:19" ht="12.75" customHeight="1" x14ac:dyDescent="0.2">
      <c r="A24" s="139"/>
      <c r="B24" s="139"/>
      <c r="C24" s="139"/>
      <c r="D24" s="139"/>
      <c r="E24" s="139"/>
      <c r="F24" s="139"/>
      <c r="G24" s="139"/>
      <c r="H24" s="139"/>
      <c r="I24" s="139"/>
      <c r="J24" s="139"/>
      <c r="K24" s="139"/>
      <c r="L24" s="139"/>
      <c r="M24" s="139"/>
      <c r="N24" s="139"/>
      <c r="O24" s="139"/>
      <c r="P24" s="139"/>
      <c r="Q24" s="139"/>
      <c r="R24" s="139"/>
      <c r="S24" s="139"/>
    </row>
    <row r="25" spans="1:19" ht="12.75" customHeight="1" x14ac:dyDescent="0.2">
      <c r="A25" s="139"/>
      <c r="B25" s="139"/>
      <c r="C25" s="139"/>
      <c r="D25" s="139"/>
      <c r="E25" s="139"/>
      <c r="F25" s="139"/>
      <c r="G25" s="139"/>
      <c r="H25" s="139"/>
      <c r="I25" s="139"/>
      <c r="J25" s="139"/>
      <c r="K25" s="139"/>
      <c r="L25" s="139"/>
      <c r="M25" s="139"/>
      <c r="N25" s="139"/>
      <c r="O25" s="139"/>
      <c r="P25" s="139"/>
      <c r="Q25" s="139"/>
      <c r="R25" s="139"/>
      <c r="S25" s="139"/>
    </row>
    <row r="26" spans="1:19" ht="12.75" customHeight="1" x14ac:dyDescent="0.2">
      <c r="A26" s="139"/>
      <c r="B26" s="139"/>
      <c r="C26" s="139"/>
      <c r="D26" s="139"/>
      <c r="E26" s="139"/>
      <c r="F26" s="139"/>
      <c r="G26" s="139"/>
      <c r="H26" s="139"/>
      <c r="I26" s="139"/>
      <c r="J26" s="139"/>
      <c r="K26" s="139"/>
      <c r="L26" s="139"/>
      <c r="M26" s="139"/>
      <c r="N26" s="139"/>
      <c r="O26" s="139"/>
      <c r="P26" s="139"/>
      <c r="Q26" s="139"/>
      <c r="R26" s="139"/>
      <c r="S26" s="139"/>
    </row>
    <row r="27" spans="1:19" ht="69" customHeight="1" x14ac:dyDescent="0.2">
      <c r="A27" s="139"/>
      <c r="B27" s="139"/>
      <c r="C27" s="139"/>
      <c r="D27" s="139"/>
      <c r="E27" s="139"/>
      <c r="F27" s="139"/>
      <c r="G27" s="139"/>
      <c r="H27" s="139"/>
      <c r="I27" s="139"/>
      <c r="J27" s="139"/>
      <c r="K27" s="139"/>
      <c r="L27" s="139"/>
      <c r="M27" s="139"/>
      <c r="N27" s="139"/>
      <c r="O27" s="139"/>
      <c r="P27" s="139"/>
      <c r="Q27" s="139"/>
      <c r="R27" s="139"/>
      <c r="S27" s="139"/>
    </row>
    <row r="28" spans="1:19" ht="83.25" customHeight="1" x14ac:dyDescent="0.2">
      <c r="A28" s="139"/>
      <c r="B28" s="139"/>
      <c r="C28" s="139"/>
      <c r="D28" s="139"/>
      <c r="E28" s="139"/>
      <c r="F28" s="139"/>
      <c r="G28" s="139"/>
      <c r="H28" s="139"/>
      <c r="I28" s="139"/>
      <c r="J28" s="139"/>
      <c r="K28" s="139"/>
      <c r="L28" s="139"/>
      <c r="M28" s="139"/>
      <c r="N28" s="139"/>
      <c r="O28" s="139"/>
      <c r="P28" s="139"/>
      <c r="Q28" s="139"/>
      <c r="R28" s="139"/>
      <c r="S28" s="139"/>
    </row>
    <row r="29" spans="1:19" ht="150.75" customHeight="1" x14ac:dyDescent="0.2">
      <c r="A29" s="139"/>
      <c r="B29" s="139"/>
      <c r="C29" s="139"/>
      <c r="D29" s="139"/>
      <c r="E29" s="139"/>
      <c r="F29" s="139"/>
      <c r="G29" s="139"/>
      <c r="H29" s="139"/>
      <c r="I29" s="139"/>
      <c r="J29" s="139"/>
      <c r="K29" s="139"/>
      <c r="L29" s="139"/>
      <c r="M29" s="139"/>
      <c r="N29" s="139"/>
      <c r="O29" s="139"/>
      <c r="P29" s="139"/>
      <c r="Q29" s="139"/>
      <c r="R29" s="139"/>
      <c r="S29" s="139"/>
    </row>
    <row r="30" spans="1:19" s="15" customFormat="1" x14ac:dyDescent="0.2"/>
    <row r="31" spans="1:19" s="15" customFormat="1" x14ac:dyDescent="0.2"/>
    <row r="32" spans="1:19" s="15" customFormat="1" x14ac:dyDescent="0.2"/>
    <row r="33" s="15" customFormat="1" x14ac:dyDescent="0.2"/>
    <row r="34" s="15" customFormat="1" x14ac:dyDescent="0.2"/>
    <row r="35" s="15" customFormat="1" x14ac:dyDescent="0.2"/>
    <row r="36" s="15" customFormat="1" x14ac:dyDescent="0.2"/>
    <row r="37" s="15" customFormat="1" x14ac:dyDescent="0.2"/>
    <row r="38" s="15" customFormat="1" x14ac:dyDescent="0.2"/>
    <row r="39" s="15" customFormat="1" x14ac:dyDescent="0.2"/>
    <row r="40" s="15" customFormat="1" x14ac:dyDescent="0.2"/>
    <row r="41" s="15" customFormat="1" x14ac:dyDescent="0.2"/>
    <row r="42" s="15" customFormat="1" x14ac:dyDescent="0.2"/>
    <row r="43" s="15" customFormat="1" x14ac:dyDescent="0.2"/>
    <row r="44" s="15" customFormat="1" x14ac:dyDescent="0.2"/>
    <row r="45" s="15" customFormat="1" x14ac:dyDescent="0.2"/>
    <row r="46" s="15" customFormat="1" x14ac:dyDescent="0.2"/>
    <row r="47" s="15" customFormat="1" x14ac:dyDescent="0.2"/>
    <row r="48" s="15" customFormat="1" x14ac:dyDescent="0.2"/>
    <row r="49" s="15" customFormat="1" x14ac:dyDescent="0.2"/>
    <row r="50" s="15" customFormat="1" x14ac:dyDescent="0.2"/>
    <row r="51" s="15" customFormat="1" x14ac:dyDescent="0.2"/>
    <row r="52" s="15" customFormat="1" x14ac:dyDescent="0.2"/>
    <row r="53" s="15" customFormat="1" x14ac:dyDescent="0.2"/>
  </sheetData>
  <mergeCells count="1">
    <mergeCell ref="A1:S29"/>
  </mergeCell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topLeftCell="C1" workbookViewId="0">
      <selection activeCell="I2" sqref="I2"/>
    </sheetView>
  </sheetViews>
  <sheetFormatPr defaultColWidth="8.7109375" defaultRowHeight="12.75" x14ac:dyDescent="0.2"/>
  <cols>
    <col min="1" max="1" width="44.140625" customWidth="1"/>
    <col min="2" max="2" width="39" customWidth="1"/>
    <col min="3" max="3" width="27.42578125" customWidth="1"/>
    <col min="4" max="4" width="27.7109375" customWidth="1"/>
    <col min="5" max="5" width="14.42578125" customWidth="1"/>
    <col min="6" max="6" width="28.140625" customWidth="1"/>
    <col min="7" max="7" width="18.42578125" customWidth="1"/>
    <col min="8" max="8" width="19.42578125" customWidth="1"/>
    <col min="9" max="9" width="23.7109375" customWidth="1"/>
    <col min="10" max="10" width="20.28515625" customWidth="1"/>
  </cols>
  <sheetData>
    <row r="1" spans="1:10" ht="25.5" x14ac:dyDescent="0.2">
      <c r="A1" s="27" t="s">
        <v>37</v>
      </c>
      <c r="B1" s="27" t="s">
        <v>53</v>
      </c>
      <c r="C1" s="27" t="s">
        <v>65</v>
      </c>
      <c r="D1" s="39" t="s">
        <v>71</v>
      </c>
      <c r="E1" s="27" t="s">
        <v>81</v>
      </c>
      <c r="F1" s="27" t="s">
        <v>83</v>
      </c>
      <c r="G1" s="27" t="s">
        <v>92</v>
      </c>
      <c r="H1" s="27" t="s">
        <v>113</v>
      </c>
      <c r="I1" s="31" t="s">
        <v>119</v>
      </c>
      <c r="J1" s="31" t="s">
        <v>154</v>
      </c>
    </row>
    <row r="2" spans="1:10" x14ac:dyDescent="0.2">
      <c r="A2" s="27" t="s">
        <v>191</v>
      </c>
      <c r="B2" s="27" t="s">
        <v>192</v>
      </c>
      <c r="C2" s="27" t="s">
        <v>193</v>
      </c>
      <c r="D2" s="39" t="s">
        <v>194</v>
      </c>
      <c r="E2" s="27" t="s">
        <v>195</v>
      </c>
      <c r="F2" s="27" t="s">
        <v>196</v>
      </c>
      <c r="G2" s="27" t="s">
        <v>197</v>
      </c>
      <c r="H2" s="27" t="s">
        <v>198</v>
      </c>
      <c r="I2" s="31" t="s">
        <v>199</v>
      </c>
      <c r="J2" s="31" t="s">
        <v>200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7"/>
  <sheetViews>
    <sheetView zoomScale="90" zoomScaleNormal="90" workbookViewId="0">
      <pane ySplit="2" topLeftCell="A287" activePane="bottomLeft" state="frozen"/>
      <selection pane="bottomLeft" activeCell="L296" sqref="L296"/>
    </sheetView>
  </sheetViews>
  <sheetFormatPr defaultColWidth="40.7109375" defaultRowHeight="12.75" x14ac:dyDescent="0.2"/>
  <cols>
    <col min="1" max="1" width="44.28515625" customWidth="1"/>
    <col min="2" max="2" width="11.28515625" style="62" customWidth="1"/>
    <col min="3" max="3" width="12.42578125" style="62" customWidth="1"/>
    <col min="4" max="4" width="14.140625" style="62" customWidth="1"/>
    <col min="5" max="5" width="12.7109375" style="88" customWidth="1"/>
    <col min="6" max="7" width="10.42578125" style="83" customWidth="1"/>
    <col min="8" max="8" width="13.42578125" style="9" customWidth="1"/>
    <col min="9" max="9" width="8" style="23" customWidth="1"/>
    <col min="10" max="10" width="15.42578125" customWidth="1"/>
    <col min="11" max="255" width="8.7109375" customWidth="1"/>
  </cols>
  <sheetData>
    <row r="1" spans="1:11" s="17" customFormat="1" ht="42" customHeight="1" x14ac:dyDescent="0.25">
      <c r="A1" s="142" t="s">
        <v>33</v>
      </c>
      <c r="B1" s="143"/>
      <c r="C1" s="143"/>
      <c r="D1" s="143"/>
      <c r="E1" s="143"/>
      <c r="F1" s="143"/>
      <c r="G1" s="143"/>
      <c r="H1" s="143"/>
      <c r="I1" s="143"/>
      <c r="J1" s="144"/>
    </row>
    <row r="2" spans="1:11" ht="26.25" customHeight="1" x14ac:dyDescent="0.25">
      <c r="A2" s="24" t="s">
        <v>34</v>
      </c>
      <c r="B2" s="57" t="s">
        <v>3</v>
      </c>
      <c r="C2" s="58" t="s">
        <v>28</v>
      </c>
      <c r="D2" s="59" t="s">
        <v>30</v>
      </c>
      <c r="E2" s="84" t="s">
        <v>31</v>
      </c>
      <c r="F2" s="79" t="s">
        <v>35</v>
      </c>
      <c r="G2" s="79" t="s">
        <v>32</v>
      </c>
      <c r="H2" s="50" t="s">
        <v>210</v>
      </c>
      <c r="I2" s="25" t="s">
        <v>36</v>
      </c>
      <c r="J2" s="25" t="s">
        <v>208</v>
      </c>
      <c r="K2" s="17"/>
    </row>
    <row r="3" spans="1:11" ht="15" x14ac:dyDescent="0.2">
      <c r="A3" s="31" t="s">
        <v>37</v>
      </c>
      <c r="B3" s="60"/>
      <c r="C3" s="60"/>
      <c r="D3" s="60"/>
      <c r="E3" s="85"/>
      <c r="F3" s="80"/>
      <c r="G3" s="80"/>
      <c r="H3" s="69"/>
      <c r="I3" s="70"/>
      <c r="J3" s="70"/>
    </row>
    <row r="4" spans="1:11" x14ac:dyDescent="0.2">
      <c r="A4" s="28" t="s">
        <v>40</v>
      </c>
      <c r="B4" s="89">
        <v>165</v>
      </c>
      <c r="C4" s="89">
        <v>1.2</v>
      </c>
      <c r="D4" s="89">
        <v>1</v>
      </c>
      <c r="E4" s="90">
        <v>13</v>
      </c>
      <c r="F4" s="91">
        <v>1.4</v>
      </c>
      <c r="G4" s="91">
        <v>0.2</v>
      </c>
      <c r="H4" s="41"/>
      <c r="I4" s="92">
        <v>1</v>
      </c>
      <c r="J4" s="93">
        <v>1</v>
      </c>
    </row>
    <row r="5" spans="1:11" x14ac:dyDescent="0.2">
      <c r="A5" s="28" t="s">
        <v>39</v>
      </c>
      <c r="B5" s="89">
        <v>351</v>
      </c>
      <c r="C5" s="89">
        <v>2.1</v>
      </c>
      <c r="D5" s="89">
        <v>2</v>
      </c>
      <c r="E5" s="90">
        <v>68</v>
      </c>
      <c r="F5" s="91">
        <v>3.8</v>
      </c>
      <c r="G5" s="91">
        <v>0.8</v>
      </c>
      <c r="H5" s="41"/>
      <c r="I5" s="94">
        <v>1</v>
      </c>
      <c r="J5" s="93">
        <v>1</v>
      </c>
    </row>
    <row r="6" spans="1:11" x14ac:dyDescent="0.2">
      <c r="A6" s="28" t="s">
        <v>38</v>
      </c>
      <c r="B6" s="89">
        <v>157</v>
      </c>
      <c r="C6" s="89">
        <v>1.1000000000000001</v>
      </c>
      <c r="D6" s="89">
        <v>1</v>
      </c>
      <c r="E6" s="90">
        <v>31</v>
      </c>
      <c r="F6" s="91">
        <v>1.7</v>
      </c>
      <c r="G6" s="91">
        <v>0.2</v>
      </c>
      <c r="H6" s="41"/>
      <c r="I6" s="92">
        <v>1</v>
      </c>
      <c r="J6" s="93">
        <v>1</v>
      </c>
    </row>
    <row r="7" spans="1:11" x14ac:dyDescent="0.2">
      <c r="A7" s="26" t="s">
        <v>161</v>
      </c>
      <c r="B7" s="95">
        <v>361</v>
      </c>
      <c r="C7" s="95">
        <v>6.93</v>
      </c>
      <c r="D7" s="95">
        <v>11</v>
      </c>
      <c r="E7" s="96">
        <v>0</v>
      </c>
      <c r="F7" s="97">
        <v>2.38</v>
      </c>
      <c r="G7" s="97">
        <v>1.73</v>
      </c>
      <c r="H7" s="41"/>
      <c r="I7" s="92">
        <v>5</v>
      </c>
      <c r="J7" s="92">
        <v>1</v>
      </c>
    </row>
    <row r="8" spans="1:11" x14ac:dyDescent="0.2">
      <c r="A8" s="26" t="s">
        <v>163</v>
      </c>
      <c r="B8" s="95">
        <v>110.3</v>
      </c>
      <c r="C8" s="95">
        <v>3</v>
      </c>
      <c r="D8" s="95">
        <v>2.1</v>
      </c>
      <c r="E8" s="96">
        <v>0</v>
      </c>
      <c r="F8" s="97">
        <v>1.3</v>
      </c>
      <c r="G8" s="97">
        <v>0.5</v>
      </c>
      <c r="H8" s="41"/>
      <c r="I8" s="92">
        <v>7</v>
      </c>
      <c r="J8" s="92">
        <v>1</v>
      </c>
    </row>
    <row r="9" spans="1:11" x14ac:dyDescent="0.2">
      <c r="A9" s="28" t="s">
        <v>42</v>
      </c>
      <c r="B9" s="89">
        <v>139</v>
      </c>
      <c r="C9" s="89">
        <v>3.5</v>
      </c>
      <c r="D9" s="89">
        <v>1</v>
      </c>
      <c r="E9" s="90">
        <v>2</v>
      </c>
      <c r="F9" s="91">
        <v>1.2</v>
      </c>
      <c r="G9" s="91">
        <v>0.5</v>
      </c>
      <c r="H9" s="41"/>
      <c r="I9" s="94">
        <v>1</v>
      </c>
      <c r="J9" s="93">
        <v>1</v>
      </c>
    </row>
    <row r="10" spans="1:11" x14ac:dyDescent="0.2">
      <c r="A10" s="28" t="s">
        <v>41</v>
      </c>
      <c r="B10" s="89">
        <v>363</v>
      </c>
      <c r="C10" s="89">
        <v>9.1999999999999993</v>
      </c>
      <c r="D10" s="89">
        <v>3</v>
      </c>
      <c r="E10" s="90">
        <v>8</v>
      </c>
      <c r="F10" s="91">
        <v>3.2</v>
      </c>
      <c r="G10" s="91">
        <v>1.4</v>
      </c>
      <c r="H10" s="41"/>
      <c r="I10" s="92">
        <v>1</v>
      </c>
      <c r="J10" s="93">
        <v>1</v>
      </c>
    </row>
    <row r="11" spans="1:11" x14ac:dyDescent="0.2">
      <c r="A11" s="28" t="s">
        <v>44</v>
      </c>
      <c r="B11" s="89">
        <v>136</v>
      </c>
      <c r="C11" s="89">
        <v>3.6</v>
      </c>
      <c r="D11" s="89">
        <v>35</v>
      </c>
      <c r="E11" s="90">
        <v>1</v>
      </c>
      <c r="F11" s="91">
        <v>1.6</v>
      </c>
      <c r="G11" s="91">
        <v>0.6</v>
      </c>
      <c r="H11" s="41"/>
      <c r="I11" s="94">
        <v>1</v>
      </c>
      <c r="J11" s="93">
        <v>1</v>
      </c>
    </row>
    <row r="12" spans="1:11" x14ac:dyDescent="0.2">
      <c r="A12" s="28" t="s">
        <v>43</v>
      </c>
      <c r="B12" s="89">
        <v>354</v>
      </c>
      <c r="C12" s="89">
        <v>9.4</v>
      </c>
      <c r="D12" s="89">
        <v>101</v>
      </c>
      <c r="E12" s="90">
        <v>4</v>
      </c>
      <c r="F12" s="91">
        <v>4.2</v>
      </c>
      <c r="G12" s="91">
        <v>1.7</v>
      </c>
      <c r="H12" s="41"/>
      <c r="I12" s="92">
        <v>1</v>
      </c>
      <c r="J12" s="93">
        <v>1</v>
      </c>
    </row>
    <row r="13" spans="1:11" x14ac:dyDescent="0.2">
      <c r="A13" s="26" t="s">
        <v>160</v>
      </c>
      <c r="B13" s="95">
        <v>373</v>
      </c>
      <c r="C13" s="95">
        <v>10.75</v>
      </c>
      <c r="D13" s="95">
        <v>0</v>
      </c>
      <c r="E13" s="96">
        <v>0</v>
      </c>
      <c r="F13" s="97">
        <v>3.94</v>
      </c>
      <c r="G13" s="97">
        <v>2.63</v>
      </c>
      <c r="H13" s="41"/>
      <c r="I13" s="92">
        <v>5</v>
      </c>
      <c r="J13" s="92">
        <v>1</v>
      </c>
    </row>
    <row r="14" spans="1:11" x14ac:dyDescent="0.2">
      <c r="A14" s="28" t="s">
        <v>45</v>
      </c>
      <c r="B14" s="89">
        <v>144</v>
      </c>
      <c r="C14" s="89">
        <v>4.0999999999999996</v>
      </c>
      <c r="D14" s="89">
        <v>0</v>
      </c>
      <c r="E14" s="90">
        <v>0</v>
      </c>
      <c r="F14" s="91">
        <v>6.4</v>
      </c>
      <c r="G14" s="91">
        <v>0.6</v>
      </c>
      <c r="H14" s="41"/>
      <c r="I14" s="92">
        <v>1</v>
      </c>
      <c r="J14" s="93">
        <v>0.5</v>
      </c>
    </row>
    <row r="15" spans="1:11" x14ac:dyDescent="0.2">
      <c r="A15" s="28" t="s">
        <v>22</v>
      </c>
      <c r="B15" s="89">
        <v>74</v>
      </c>
      <c r="C15" s="89">
        <v>1.8</v>
      </c>
      <c r="D15" s="89">
        <v>2</v>
      </c>
      <c r="E15" s="90">
        <v>11</v>
      </c>
      <c r="F15" s="91">
        <v>0.8</v>
      </c>
      <c r="G15" s="91">
        <v>0.3</v>
      </c>
      <c r="H15" s="41"/>
      <c r="I15" s="94">
        <v>1</v>
      </c>
      <c r="J15" s="93">
        <v>1</v>
      </c>
    </row>
    <row r="16" spans="1:11" x14ac:dyDescent="0.2">
      <c r="A16" s="28" t="s">
        <v>186</v>
      </c>
      <c r="B16" s="89">
        <v>356</v>
      </c>
      <c r="C16" s="89">
        <v>1.1000000000000001</v>
      </c>
      <c r="D16" s="89">
        <v>0</v>
      </c>
      <c r="E16" s="90">
        <v>0</v>
      </c>
      <c r="F16" s="91">
        <v>2</v>
      </c>
      <c r="G16" s="91">
        <v>0.4</v>
      </c>
      <c r="H16" s="41"/>
      <c r="I16" s="92">
        <v>9</v>
      </c>
      <c r="J16" s="92">
        <v>0.5</v>
      </c>
    </row>
    <row r="17" spans="1:10" ht="12" customHeight="1" x14ac:dyDescent="0.25">
      <c r="A17" s="98" t="s">
        <v>215</v>
      </c>
      <c r="B17" s="99">
        <v>320</v>
      </c>
      <c r="C17" s="100">
        <v>9.1</v>
      </c>
      <c r="D17" s="99">
        <v>0</v>
      </c>
      <c r="E17" s="101">
        <v>0</v>
      </c>
      <c r="F17" s="102">
        <v>1.6</v>
      </c>
      <c r="G17" s="102">
        <v>0.72199999999999998</v>
      </c>
      <c r="H17" s="103"/>
      <c r="I17" s="101">
        <v>10</v>
      </c>
      <c r="J17" s="104">
        <v>0.5</v>
      </c>
    </row>
    <row r="18" spans="1:10" ht="12" customHeight="1" x14ac:dyDescent="0.25">
      <c r="A18" s="105" t="s">
        <v>299</v>
      </c>
      <c r="B18" s="99">
        <v>106</v>
      </c>
      <c r="C18" s="100">
        <v>1.4</v>
      </c>
      <c r="D18" s="99">
        <v>0</v>
      </c>
      <c r="E18" s="101">
        <v>0</v>
      </c>
      <c r="F18" s="102">
        <v>0.11</v>
      </c>
      <c r="G18" s="102">
        <v>0.2</v>
      </c>
      <c r="H18" s="103"/>
      <c r="I18" s="101">
        <v>10</v>
      </c>
      <c r="J18" s="104">
        <v>0.5</v>
      </c>
    </row>
    <row r="19" spans="1:10" ht="12" customHeight="1" x14ac:dyDescent="0.25">
      <c r="A19" s="98" t="s">
        <v>214</v>
      </c>
      <c r="B19" s="99">
        <v>131</v>
      </c>
      <c r="C19" s="100">
        <v>2.2000000000000002</v>
      </c>
      <c r="D19" s="99">
        <v>0</v>
      </c>
      <c r="E19" s="101">
        <v>0</v>
      </c>
      <c r="F19" s="102">
        <v>0.4</v>
      </c>
      <c r="G19" s="102">
        <v>0.6</v>
      </c>
      <c r="H19" s="103"/>
      <c r="I19" s="101">
        <v>10</v>
      </c>
      <c r="J19" s="104">
        <v>0.5</v>
      </c>
    </row>
    <row r="20" spans="1:10" x14ac:dyDescent="0.2">
      <c r="A20" s="28" t="s">
        <v>46</v>
      </c>
      <c r="B20" s="89">
        <v>135</v>
      </c>
      <c r="C20" s="89">
        <v>3</v>
      </c>
      <c r="D20" s="89">
        <v>0</v>
      </c>
      <c r="E20" s="90">
        <v>0</v>
      </c>
      <c r="F20" s="91">
        <v>0.7</v>
      </c>
      <c r="G20" s="91">
        <v>0.7</v>
      </c>
      <c r="H20" s="41"/>
      <c r="I20" s="94">
        <v>1</v>
      </c>
      <c r="J20" s="93">
        <v>0.5</v>
      </c>
    </row>
    <row r="21" spans="1:10" ht="12" customHeight="1" x14ac:dyDescent="0.25">
      <c r="A21" s="98" t="s">
        <v>320</v>
      </c>
      <c r="B21" s="99">
        <v>355</v>
      </c>
      <c r="C21" s="100">
        <v>6.8</v>
      </c>
      <c r="D21" s="99">
        <v>0</v>
      </c>
      <c r="E21" s="101">
        <v>0</v>
      </c>
      <c r="F21" s="102">
        <v>1.2</v>
      </c>
      <c r="G21" s="102">
        <v>0.5</v>
      </c>
      <c r="H21" s="103"/>
      <c r="I21" s="101">
        <v>10</v>
      </c>
      <c r="J21" s="104">
        <v>1</v>
      </c>
    </row>
    <row r="22" spans="1:10" x14ac:dyDescent="0.2">
      <c r="A22" s="28" t="s">
        <v>47</v>
      </c>
      <c r="B22" s="89">
        <v>133</v>
      </c>
      <c r="C22" s="89">
        <v>2.8</v>
      </c>
      <c r="D22" s="89">
        <v>0</v>
      </c>
      <c r="E22" s="90">
        <v>0</v>
      </c>
      <c r="F22" s="91">
        <v>1</v>
      </c>
      <c r="G22" s="91">
        <v>0.4</v>
      </c>
      <c r="H22" s="106"/>
      <c r="I22" s="92">
        <v>1</v>
      </c>
      <c r="J22" s="93">
        <v>0.5</v>
      </c>
    </row>
    <row r="23" spans="1:10" ht="12" customHeight="1" x14ac:dyDescent="0.25">
      <c r="A23" s="105" t="s">
        <v>217</v>
      </c>
      <c r="B23" s="99">
        <v>370</v>
      </c>
      <c r="C23" s="100">
        <v>6.81</v>
      </c>
      <c r="D23" s="99">
        <v>0</v>
      </c>
      <c r="E23" s="101">
        <v>0</v>
      </c>
      <c r="F23" s="102">
        <v>1.6</v>
      </c>
      <c r="G23" s="102">
        <v>1.2</v>
      </c>
      <c r="H23" s="103"/>
      <c r="I23" s="101">
        <v>10</v>
      </c>
      <c r="J23" s="104">
        <v>1</v>
      </c>
    </row>
    <row r="24" spans="1:10" ht="15.75" x14ac:dyDescent="0.25">
      <c r="A24" s="107" t="s">
        <v>216</v>
      </c>
      <c r="B24" s="99">
        <v>370</v>
      </c>
      <c r="C24" s="100">
        <v>6.81</v>
      </c>
      <c r="D24" s="99">
        <v>0</v>
      </c>
      <c r="E24" s="101">
        <v>0</v>
      </c>
      <c r="F24" s="102">
        <v>1.6</v>
      </c>
      <c r="G24" s="102">
        <v>1.2</v>
      </c>
      <c r="H24" s="103"/>
      <c r="I24" s="101">
        <v>10</v>
      </c>
      <c r="J24" s="104">
        <v>0.5</v>
      </c>
    </row>
    <row r="25" spans="1:10" ht="15" customHeight="1" x14ac:dyDescent="0.2">
      <c r="A25" s="26" t="s">
        <v>162</v>
      </c>
      <c r="B25" s="95">
        <v>361</v>
      </c>
      <c r="C25" s="95">
        <v>7.87</v>
      </c>
      <c r="D25" s="95">
        <v>0</v>
      </c>
      <c r="E25" s="96">
        <v>0</v>
      </c>
      <c r="F25" s="97">
        <v>2.99</v>
      </c>
      <c r="G25" s="97">
        <v>1.44</v>
      </c>
      <c r="H25" s="41"/>
      <c r="I25" s="92">
        <v>5</v>
      </c>
      <c r="J25" s="92">
        <v>1</v>
      </c>
    </row>
    <row r="26" spans="1:10" ht="15" customHeight="1" x14ac:dyDescent="0.2">
      <c r="A26" s="28" t="s">
        <v>48</v>
      </c>
      <c r="B26" s="89">
        <v>153</v>
      </c>
      <c r="C26" s="89">
        <v>4.5999999999999996</v>
      </c>
      <c r="D26" s="89">
        <v>2</v>
      </c>
      <c r="E26" s="90">
        <v>0</v>
      </c>
      <c r="F26" s="91">
        <v>3.6</v>
      </c>
      <c r="G26" s="91">
        <v>0.6</v>
      </c>
      <c r="H26" s="41"/>
      <c r="I26" s="94">
        <v>1</v>
      </c>
      <c r="J26" s="93">
        <v>0.5</v>
      </c>
    </row>
    <row r="27" spans="1:10" ht="15.75" x14ac:dyDescent="0.25">
      <c r="A27" s="98" t="s">
        <v>318</v>
      </c>
      <c r="B27" s="99">
        <v>229</v>
      </c>
      <c r="C27" s="100">
        <v>4.5999999999999996</v>
      </c>
      <c r="D27" s="99">
        <v>0</v>
      </c>
      <c r="E27" s="101">
        <v>0</v>
      </c>
      <c r="F27" s="102">
        <v>9.0000000000000011E-2</v>
      </c>
      <c r="G27" s="102">
        <v>0.19</v>
      </c>
      <c r="H27" s="103"/>
      <c r="I27" s="101">
        <v>10</v>
      </c>
      <c r="J27" s="104">
        <v>0.5</v>
      </c>
    </row>
    <row r="28" spans="1:10" ht="15.75" x14ac:dyDescent="0.25">
      <c r="A28" s="98" t="s">
        <v>319</v>
      </c>
      <c r="B28" s="99">
        <v>229</v>
      </c>
      <c r="C28" s="100">
        <v>4.5999999999999996</v>
      </c>
      <c r="D28" s="99">
        <v>0</v>
      </c>
      <c r="E28" s="101">
        <v>0</v>
      </c>
      <c r="F28" s="102">
        <v>0.3</v>
      </c>
      <c r="G28" s="102">
        <v>1</v>
      </c>
      <c r="H28" s="103"/>
      <c r="I28" s="101">
        <v>10</v>
      </c>
      <c r="J28" s="104">
        <v>0.5</v>
      </c>
    </row>
    <row r="29" spans="1:10" ht="15" customHeight="1" x14ac:dyDescent="0.2">
      <c r="A29" s="28" t="s">
        <v>49</v>
      </c>
      <c r="B29" s="89">
        <v>101</v>
      </c>
      <c r="C29" s="89">
        <v>1.7</v>
      </c>
      <c r="D29" s="89">
        <v>789</v>
      </c>
      <c r="E29" s="90">
        <v>15</v>
      </c>
      <c r="F29" s="91">
        <v>1.7</v>
      </c>
      <c r="G29" s="91">
        <v>0.3</v>
      </c>
      <c r="H29" s="41"/>
      <c r="I29" s="92">
        <v>1</v>
      </c>
      <c r="J29" s="93">
        <v>1</v>
      </c>
    </row>
    <row r="30" spans="1:10" ht="15" customHeight="1" x14ac:dyDescent="0.2">
      <c r="A30" s="28" t="s">
        <v>50</v>
      </c>
      <c r="B30" s="89">
        <v>100</v>
      </c>
      <c r="C30" s="89">
        <v>1.9</v>
      </c>
      <c r="D30" s="89">
        <v>4</v>
      </c>
      <c r="E30" s="90">
        <v>3</v>
      </c>
      <c r="F30" s="91">
        <v>0.9</v>
      </c>
      <c r="G30" s="91">
        <v>0.2</v>
      </c>
      <c r="H30" s="41"/>
      <c r="I30" s="94">
        <v>1</v>
      </c>
      <c r="J30" s="93">
        <v>1</v>
      </c>
    </row>
    <row r="31" spans="1:10" ht="15" customHeight="1" x14ac:dyDescent="0.2">
      <c r="A31" s="28" t="s">
        <v>51</v>
      </c>
      <c r="B31" s="89">
        <v>347</v>
      </c>
      <c r="C31" s="89">
        <v>10.7</v>
      </c>
      <c r="D31" s="89">
        <v>0</v>
      </c>
      <c r="E31" s="90">
        <v>0</v>
      </c>
      <c r="F31" s="91">
        <v>2</v>
      </c>
      <c r="G31" s="91">
        <v>4</v>
      </c>
      <c r="H31" s="41"/>
      <c r="I31" s="92">
        <v>1</v>
      </c>
      <c r="J31" s="93">
        <v>1</v>
      </c>
    </row>
    <row r="32" spans="1:10" ht="12" customHeight="1" x14ac:dyDescent="0.25">
      <c r="A32" s="108" t="s">
        <v>213</v>
      </c>
      <c r="B32" s="99">
        <v>456</v>
      </c>
      <c r="C32" s="109">
        <v>10.5</v>
      </c>
      <c r="D32" s="99">
        <v>0</v>
      </c>
      <c r="E32" s="101">
        <v>0</v>
      </c>
      <c r="F32" s="102">
        <v>1.6</v>
      </c>
      <c r="G32" s="102">
        <v>1.76</v>
      </c>
      <c r="H32" s="103"/>
      <c r="I32" s="101">
        <v>10</v>
      </c>
      <c r="J32" s="104">
        <v>0.5</v>
      </c>
    </row>
    <row r="33" spans="1:10" ht="15" customHeight="1" x14ac:dyDescent="0.2">
      <c r="A33" s="28" t="s">
        <v>52</v>
      </c>
      <c r="B33" s="89">
        <v>101</v>
      </c>
      <c r="C33" s="89">
        <v>1.7</v>
      </c>
      <c r="D33" s="89">
        <v>2</v>
      </c>
      <c r="E33" s="90">
        <v>5</v>
      </c>
      <c r="F33" s="91">
        <v>1</v>
      </c>
      <c r="G33" s="91">
        <v>0.2</v>
      </c>
      <c r="H33" s="41"/>
      <c r="I33" s="92">
        <v>1</v>
      </c>
      <c r="J33" s="93">
        <v>1</v>
      </c>
    </row>
    <row r="34" spans="1:10" x14ac:dyDescent="0.2">
      <c r="A34" s="28"/>
      <c r="B34" s="89"/>
      <c r="C34" s="89"/>
      <c r="D34" s="89"/>
      <c r="E34" s="90"/>
      <c r="F34" s="91"/>
      <c r="G34" s="91"/>
      <c r="H34" s="41"/>
      <c r="I34" s="94"/>
      <c r="J34" s="92"/>
    </row>
    <row r="35" spans="1:10" ht="15" x14ac:dyDescent="0.2">
      <c r="A35" s="31" t="s">
        <v>53</v>
      </c>
      <c r="B35" s="110"/>
      <c r="C35" s="110"/>
      <c r="D35" s="110"/>
      <c r="E35" s="111"/>
      <c r="F35" s="112"/>
      <c r="G35" s="112"/>
      <c r="H35" s="113"/>
      <c r="I35" s="114"/>
      <c r="J35" s="114"/>
    </row>
    <row r="36" spans="1:10" x14ac:dyDescent="0.2">
      <c r="A36" s="28" t="s">
        <v>122</v>
      </c>
      <c r="B36" s="89">
        <v>127</v>
      </c>
      <c r="C36" s="89">
        <v>8.67</v>
      </c>
      <c r="D36" s="89">
        <v>0</v>
      </c>
      <c r="E36" s="90">
        <v>1.2</v>
      </c>
      <c r="F36" s="91">
        <v>2.2200000000000002</v>
      </c>
      <c r="G36" s="91">
        <v>1</v>
      </c>
      <c r="H36" s="41"/>
      <c r="I36" s="94">
        <v>5</v>
      </c>
      <c r="J36" s="94">
        <v>0.5</v>
      </c>
    </row>
    <row r="37" spans="1:10" x14ac:dyDescent="0.2">
      <c r="A37" s="28" t="s">
        <v>54</v>
      </c>
      <c r="B37" s="89">
        <v>32</v>
      </c>
      <c r="C37" s="89">
        <v>2.4</v>
      </c>
      <c r="D37" s="89">
        <v>54</v>
      </c>
      <c r="E37" s="90">
        <v>18</v>
      </c>
      <c r="F37" s="91">
        <v>1</v>
      </c>
      <c r="G37" s="91">
        <v>0.3</v>
      </c>
      <c r="H37" s="41"/>
      <c r="I37" s="94">
        <v>1</v>
      </c>
      <c r="J37" s="94">
        <v>1</v>
      </c>
    </row>
    <row r="38" spans="1:10" x14ac:dyDescent="0.2">
      <c r="A38" s="28" t="s">
        <v>173</v>
      </c>
      <c r="B38" s="89">
        <v>589</v>
      </c>
      <c r="C38" s="89">
        <v>20</v>
      </c>
      <c r="D38" s="89">
        <v>0</v>
      </c>
      <c r="E38" s="90">
        <v>0</v>
      </c>
      <c r="F38" s="91">
        <v>6.4</v>
      </c>
      <c r="G38" s="91">
        <v>4.59</v>
      </c>
      <c r="H38" s="41"/>
      <c r="I38" s="92">
        <v>7</v>
      </c>
      <c r="J38" s="92">
        <v>1</v>
      </c>
    </row>
    <row r="39" spans="1:10" x14ac:dyDescent="0.2">
      <c r="A39" s="28" t="s">
        <v>56</v>
      </c>
      <c r="B39" s="89">
        <v>164</v>
      </c>
      <c r="C39" s="89">
        <v>8.86</v>
      </c>
      <c r="D39" s="89">
        <v>1</v>
      </c>
      <c r="E39" s="90">
        <v>1.3</v>
      </c>
      <c r="F39" s="91">
        <v>2.89</v>
      </c>
      <c r="G39" s="82">
        <v>1.53</v>
      </c>
      <c r="H39" s="41"/>
      <c r="I39" s="94">
        <v>5</v>
      </c>
      <c r="J39" s="94">
        <v>0.5</v>
      </c>
    </row>
    <row r="40" spans="1:10" ht="12" customHeight="1" x14ac:dyDescent="0.2">
      <c r="A40" s="28" t="s">
        <v>55</v>
      </c>
      <c r="B40" s="89">
        <v>364</v>
      </c>
      <c r="C40" s="89">
        <v>19.3</v>
      </c>
      <c r="D40" s="89">
        <v>3</v>
      </c>
      <c r="E40" s="90">
        <v>3</v>
      </c>
      <c r="F40" s="91">
        <v>6.24</v>
      </c>
      <c r="G40" s="82">
        <v>3.43</v>
      </c>
      <c r="H40" s="41"/>
      <c r="I40" s="94">
        <v>5</v>
      </c>
      <c r="J40" s="94">
        <v>1</v>
      </c>
    </row>
    <row r="41" spans="1:10" ht="12.75" hidden="1" customHeight="1" x14ac:dyDescent="0.2">
      <c r="A41" s="28" t="s">
        <v>58</v>
      </c>
      <c r="B41" s="89">
        <v>162</v>
      </c>
      <c r="C41" s="89">
        <v>1.9</v>
      </c>
      <c r="D41" s="89">
        <v>0</v>
      </c>
      <c r="E41" s="90">
        <v>7</v>
      </c>
      <c r="F41" s="91">
        <v>2.2000000000000002</v>
      </c>
      <c r="G41" s="91">
        <v>0</v>
      </c>
      <c r="H41" s="41"/>
      <c r="I41" s="94">
        <v>1</v>
      </c>
      <c r="J41" s="94">
        <v>0.5</v>
      </c>
    </row>
    <row r="42" spans="1:10" ht="12" customHeight="1" x14ac:dyDescent="0.2">
      <c r="A42" s="28" t="s">
        <v>59</v>
      </c>
      <c r="B42" s="89">
        <v>22</v>
      </c>
      <c r="C42" s="89">
        <v>0.3</v>
      </c>
      <c r="D42" s="89">
        <v>0</v>
      </c>
      <c r="E42" s="90">
        <v>2</v>
      </c>
      <c r="F42" s="91">
        <v>0.1</v>
      </c>
      <c r="G42" s="91">
        <v>0.1</v>
      </c>
      <c r="H42" s="41"/>
      <c r="I42" s="94">
        <v>1</v>
      </c>
      <c r="J42" s="94">
        <v>1</v>
      </c>
    </row>
    <row r="43" spans="1:10" x14ac:dyDescent="0.2">
      <c r="A43" s="28" t="s">
        <v>57</v>
      </c>
      <c r="B43" s="89">
        <v>387</v>
      </c>
      <c r="C43" s="89">
        <v>3.2</v>
      </c>
      <c r="D43" s="89">
        <v>0</v>
      </c>
      <c r="E43" s="90">
        <v>2</v>
      </c>
      <c r="F43" s="91">
        <v>2.5</v>
      </c>
      <c r="G43" s="91">
        <v>0.9</v>
      </c>
      <c r="H43" s="41"/>
      <c r="I43" s="94">
        <v>1</v>
      </c>
      <c r="J43" s="94">
        <v>1</v>
      </c>
    </row>
    <row r="44" spans="1:10" ht="12" customHeight="1" x14ac:dyDescent="0.2">
      <c r="A44" s="26" t="s">
        <v>159</v>
      </c>
      <c r="B44" s="95">
        <v>22</v>
      </c>
      <c r="C44" s="95">
        <v>4.67</v>
      </c>
      <c r="D44" s="95">
        <v>29</v>
      </c>
      <c r="E44" s="96">
        <v>18.399999999999999</v>
      </c>
      <c r="F44" s="97">
        <v>1.0900000000000001</v>
      </c>
      <c r="G44" s="97">
        <v>0.24</v>
      </c>
      <c r="H44" s="41"/>
      <c r="I44" s="92">
        <v>5</v>
      </c>
      <c r="J44" s="92">
        <v>1</v>
      </c>
    </row>
    <row r="45" spans="1:10" ht="15" customHeight="1" x14ac:dyDescent="0.25">
      <c r="A45" s="115" t="s">
        <v>218</v>
      </c>
      <c r="B45" s="99">
        <v>116</v>
      </c>
      <c r="C45" s="100">
        <v>7.73</v>
      </c>
      <c r="D45" s="99">
        <v>2</v>
      </c>
      <c r="E45" s="101">
        <v>0.4</v>
      </c>
      <c r="F45" s="102">
        <v>2.5099999999999998</v>
      </c>
      <c r="G45" s="102">
        <v>1.29</v>
      </c>
      <c r="H45" s="103"/>
      <c r="I45" s="101">
        <v>10</v>
      </c>
      <c r="J45" s="104">
        <v>0.5</v>
      </c>
    </row>
    <row r="46" spans="1:10" s="22" customFormat="1" x14ac:dyDescent="0.2">
      <c r="A46" s="30" t="s">
        <v>60</v>
      </c>
      <c r="B46" s="89">
        <v>578</v>
      </c>
      <c r="C46" s="89">
        <v>24.1</v>
      </c>
      <c r="D46" s="89">
        <v>2</v>
      </c>
      <c r="E46" s="90">
        <v>1</v>
      </c>
      <c r="F46" s="91">
        <v>4.3</v>
      </c>
      <c r="G46" s="91">
        <v>1.9</v>
      </c>
      <c r="H46" s="41"/>
      <c r="I46" s="94">
        <v>1</v>
      </c>
      <c r="J46" s="94">
        <v>1</v>
      </c>
    </row>
    <row r="47" spans="1:10" s="22" customFormat="1" x14ac:dyDescent="0.2">
      <c r="A47" s="30" t="s">
        <v>123</v>
      </c>
      <c r="B47" s="89">
        <v>567</v>
      </c>
      <c r="C47" s="89">
        <v>25.8</v>
      </c>
      <c r="D47" s="89">
        <v>0</v>
      </c>
      <c r="E47" s="90">
        <v>0</v>
      </c>
      <c r="F47" s="91">
        <v>4.5999999999999996</v>
      </c>
      <c r="G47" s="91">
        <v>1.7</v>
      </c>
      <c r="H47" s="41"/>
      <c r="I47" s="94">
        <v>6</v>
      </c>
      <c r="J47" s="94">
        <v>1</v>
      </c>
    </row>
    <row r="48" spans="1:10" x14ac:dyDescent="0.2">
      <c r="A48" s="30" t="s">
        <v>125</v>
      </c>
      <c r="B48" s="89">
        <v>236</v>
      </c>
      <c r="C48" s="89">
        <v>10.8</v>
      </c>
      <c r="D48" s="89">
        <v>0</v>
      </c>
      <c r="E48" s="90">
        <v>0</v>
      </c>
      <c r="F48" s="91">
        <v>1.9</v>
      </c>
      <c r="G48" s="91">
        <v>1</v>
      </c>
      <c r="H48" s="41"/>
      <c r="I48" s="94">
        <v>6</v>
      </c>
      <c r="J48" s="94">
        <v>0.5</v>
      </c>
    </row>
    <row r="49" spans="1:10" x14ac:dyDescent="0.2">
      <c r="A49" s="30" t="s">
        <v>124</v>
      </c>
      <c r="B49" s="89">
        <v>374</v>
      </c>
      <c r="C49" s="89">
        <v>17</v>
      </c>
      <c r="D49" s="89">
        <v>0</v>
      </c>
      <c r="E49" s="90">
        <v>0</v>
      </c>
      <c r="F49" s="91">
        <v>3</v>
      </c>
      <c r="G49" s="91">
        <v>1.1000000000000001</v>
      </c>
      <c r="H49" s="41"/>
      <c r="I49" s="94">
        <v>6</v>
      </c>
      <c r="J49" s="94">
        <v>0.5</v>
      </c>
    </row>
    <row r="50" spans="1:10" ht="12.75" customHeight="1" x14ac:dyDescent="0.2">
      <c r="A50" s="30" t="s">
        <v>61</v>
      </c>
      <c r="B50" s="89">
        <v>577</v>
      </c>
      <c r="C50" s="89">
        <v>24.8</v>
      </c>
      <c r="D50" s="89">
        <v>0</v>
      </c>
      <c r="E50" s="90">
        <v>1</v>
      </c>
      <c r="F50" s="91">
        <v>2.2999999999999998</v>
      </c>
      <c r="G50" s="91">
        <v>2.8</v>
      </c>
      <c r="H50" s="41"/>
      <c r="I50" s="94">
        <v>1</v>
      </c>
      <c r="J50" s="94">
        <v>1</v>
      </c>
    </row>
    <row r="51" spans="1:10" x14ac:dyDescent="0.2">
      <c r="A51" s="30" t="s">
        <v>126</v>
      </c>
      <c r="B51" s="89">
        <v>116</v>
      </c>
      <c r="C51" s="89">
        <v>9.02</v>
      </c>
      <c r="D51" s="89">
        <v>0</v>
      </c>
      <c r="E51" s="90">
        <v>1.5</v>
      </c>
      <c r="F51" s="91">
        <v>3.33</v>
      </c>
      <c r="G51" s="82">
        <v>1.27</v>
      </c>
      <c r="H51" s="41"/>
      <c r="I51" s="94">
        <v>5</v>
      </c>
      <c r="J51" s="94">
        <v>0.5</v>
      </c>
    </row>
    <row r="52" spans="1:10" ht="12" customHeight="1" x14ac:dyDescent="0.2">
      <c r="A52" s="30" t="s">
        <v>62</v>
      </c>
      <c r="B52" s="89">
        <v>353</v>
      </c>
      <c r="C52" s="89">
        <v>25.8</v>
      </c>
      <c r="D52" s="89">
        <v>0</v>
      </c>
      <c r="E52" s="90">
        <v>0</v>
      </c>
      <c r="F52" s="91">
        <v>7.54</v>
      </c>
      <c r="G52" s="82">
        <v>4.78</v>
      </c>
      <c r="H52" s="41"/>
      <c r="I52" s="94">
        <v>5</v>
      </c>
      <c r="J52" s="94">
        <v>1</v>
      </c>
    </row>
    <row r="53" spans="1:10" x14ac:dyDescent="0.2">
      <c r="A53" s="30" t="s">
        <v>127</v>
      </c>
      <c r="B53" s="116">
        <v>105</v>
      </c>
      <c r="C53" s="116">
        <v>7.02</v>
      </c>
      <c r="D53" s="116">
        <v>1</v>
      </c>
      <c r="E53" s="117">
        <v>1</v>
      </c>
      <c r="F53" s="118">
        <v>1.4</v>
      </c>
      <c r="G53" s="118">
        <v>0.84</v>
      </c>
      <c r="H53" s="41"/>
      <c r="I53" s="94">
        <v>5</v>
      </c>
      <c r="J53" s="94">
        <v>0.5</v>
      </c>
    </row>
    <row r="54" spans="1:10" ht="12" customHeight="1" x14ac:dyDescent="0.2">
      <c r="A54" s="30" t="s">
        <v>63</v>
      </c>
      <c r="B54" s="116">
        <v>324</v>
      </c>
      <c r="C54" s="116">
        <v>22</v>
      </c>
      <c r="D54" s="116">
        <v>19</v>
      </c>
      <c r="E54" s="117">
        <v>0</v>
      </c>
      <c r="F54" s="118">
        <v>8</v>
      </c>
      <c r="G54" s="118">
        <v>0.83</v>
      </c>
      <c r="H54" s="41"/>
      <c r="I54" s="94">
        <v>2</v>
      </c>
      <c r="J54" s="94">
        <v>1</v>
      </c>
    </row>
    <row r="55" spans="1:10" ht="15" customHeight="1" x14ac:dyDescent="0.2">
      <c r="A55" s="30" t="s">
        <v>128</v>
      </c>
      <c r="B55" s="89">
        <v>173</v>
      </c>
      <c r="C55" s="89">
        <v>16.64</v>
      </c>
      <c r="D55" s="89">
        <v>0</v>
      </c>
      <c r="E55" s="90">
        <v>1.7</v>
      </c>
      <c r="F55" s="91">
        <v>5.14</v>
      </c>
      <c r="G55" s="91">
        <v>1.1499999999999999</v>
      </c>
      <c r="H55" s="41"/>
      <c r="I55" s="94">
        <v>5</v>
      </c>
      <c r="J55" s="94">
        <v>0.5</v>
      </c>
    </row>
    <row r="56" spans="1:10" ht="15" customHeight="1" x14ac:dyDescent="0.2">
      <c r="A56" s="30" t="s">
        <v>64</v>
      </c>
      <c r="B56" s="89">
        <v>397</v>
      </c>
      <c r="C56" s="89">
        <v>33.200000000000003</v>
      </c>
      <c r="D56" s="89">
        <v>9</v>
      </c>
      <c r="E56" s="90">
        <v>0</v>
      </c>
      <c r="F56" s="91">
        <v>8.3000000000000007</v>
      </c>
      <c r="G56" s="91">
        <v>4.7</v>
      </c>
      <c r="H56" s="41"/>
      <c r="I56" s="94">
        <v>1</v>
      </c>
      <c r="J56" s="94">
        <v>1</v>
      </c>
    </row>
    <row r="57" spans="1:10" ht="15" customHeight="1" x14ac:dyDescent="0.2">
      <c r="A57" s="30" t="s">
        <v>130</v>
      </c>
      <c r="B57" s="89">
        <v>451</v>
      </c>
      <c r="C57" s="89">
        <v>39.58</v>
      </c>
      <c r="D57" s="89">
        <v>0</v>
      </c>
      <c r="E57" s="90">
        <v>4.5999999999999996</v>
      </c>
      <c r="F57" s="91">
        <v>4.95</v>
      </c>
      <c r="G57" s="91">
        <v>4.7699999999999996</v>
      </c>
      <c r="H57" s="41"/>
      <c r="I57" s="94">
        <v>5</v>
      </c>
      <c r="J57" s="92">
        <v>1</v>
      </c>
    </row>
    <row r="58" spans="1:10" ht="15" customHeight="1" x14ac:dyDescent="0.2">
      <c r="A58" s="30" t="s">
        <v>129</v>
      </c>
      <c r="B58" s="89">
        <v>471</v>
      </c>
      <c r="C58" s="89">
        <v>35.22</v>
      </c>
      <c r="D58" s="89">
        <v>0</v>
      </c>
      <c r="E58" s="90">
        <v>2.2000000000000002</v>
      </c>
      <c r="F58" s="91">
        <v>3.9</v>
      </c>
      <c r="G58" s="91">
        <v>3.14</v>
      </c>
      <c r="H58" s="41"/>
      <c r="I58" s="94">
        <v>5</v>
      </c>
      <c r="J58" s="94">
        <v>1</v>
      </c>
    </row>
    <row r="59" spans="1:10" x14ac:dyDescent="0.2">
      <c r="A59" s="28"/>
      <c r="B59" s="89"/>
      <c r="C59" s="89"/>
      <c r="D59" s="89"/>
      <c r="E59" s="90"/>
      <c r="F59" s="91"/>
      <c r="G59" s="91"/>
      <c r="H59" s="41"/>
      <c r="I59" s="94"/>
      <c r="J59" s="92"/>
    </row>
    <row r="60" spans="1:10" ht="15" x14ac:dyDescent="0.2">
      <c r="A60" s="31" t="s">
        <v>65</v>
      </c>
      <c r="B60" s="110"/>
      <c r="C60" s="110"/>
      <c r="D60" s="110"/>
      <c r="E60" s="111"/>
      <c r="F60" s="112"/>
      <c r="G60" s="112"/>
      <c r="H60" s="113"/>
      <c r="I60" s="114"/>
      <c r="J60" s="114"/>
    </row>
    <row r="61" spans="1:10" x14ac:dyDescent="0.2">
      <c r="A61" s="28" t="s">
        <v>66</v>
      </c>
      <c r="B61" s="89">
        <v>69</v>
      </c>
      <c r="C61" s="89">
        <v>1.1000000000000001</v>
      </c>
      <c r="D61" s="89">
        <v>62</v>
      </c>
      <c r="E61" s="90">
        <v>1</v>
      </c>
      <c r="F61" s="91">
        <v>0.2</v>
      </c>
      <c r="G61" s="91">
        <v>0.3</v>
      </c>
      <c r="H61" s="41"/>
      <c r="I61" s="94">
        <v>1</v>
      </c>
      <c r="J61" s="93">
        <v>1</v>
      </c>
    </row>
    <row r="62" spans="1:10" ht="15.75" x14ac:dyDescent="0.25">
      <c r="A62" s="108" t="s">
        <v>301</v>
      </c>
      <c r="B62" s="99">
        <v>67</v>
      </c>
      <c r="C62" s="100">
        <v>3.3</v>
      </c>
      <c r="D62" s="99">
        <v>40.5</v>
      </c>
      <c r="E62" s="101">
        <v>0</v>
      </c>
      <c r="F62" s="102">
        <v>0.1</v>
      </c>
      <c r="G62" s="102">
        <v>0.33</v>
      </c>
      <c r="H62" s="103"/>
      <c r="I62" s="101">
        <v>10</v>
      </c>
      <c r="J62" s="104">
        <v>1</v>
      </c>
    </row>
    <row r="63" spans="1:10" ht="12" customHeight="1" x14ac:dyDescent="0.2">
      <c r="A63" s="28" t="s">
        <v>68</v>
      </c>
      <c r="B63" s="89">
        <v>492</v>
      </c>
      <c r="C63" s="89">
        <v>25.3</v>
      </c>
      <c r="D63" s="89">
        <v>295</v>
      </c>
      <c r="E63" s="90">
        <v>12</v>
      </c>
      <c r="F63" s="91">
        <v>0.7</v>
      </c>
      <c r="G63" s="91">
        <v>4</v>
      </c>
      <c r="H63" s="41"/>
      <c r="I63" s="94">
        <v>1</v>
      </c>
      <c r="J63" s="93">
        <v>1</v>
      </c>
    </row>
    <row r="64" spans="1:10" ht="12" customHeight="1" x14ac:dyDescent="0.2">
      <c r="A64" s="28" t="s">
        <v>67</v>
      </c>
      <c r="B64" s="89">
        <v>75</v>
      </c>
      <c r="C64" s="89">
        <v>3.7</v>
      </c>
      <c r="D64" s="89">
        <v>39</v>
      </c>
      <c r="E64" s="90">
        <v>2</v>
      </c>
      <c r="F64" s="91">
        <v>0.1</v>
      </c>
      <c r="G64" s="91">
        <v>0.4</v>
      </c>
      <c r="H64" s="41"/>
      <c r="I64" s="94">
        <v>1</v>
      </c>
      <c r="J64" s="93">
        <v>1</v>
      </c>
    </row>
    <row r="65" spans="1:10" x14ac:dyDescent="0.2">
      <c r="A65" s="28" t="s">
        <v>69</v>
      </c>
      <c r="B65" s="89">
        <v>69</v>
      </c>
      <c r="C65" s="89">
        <v>3.4</v>
      </c>
      <c r="D65" s="89">
        <v>35</v>
      </c>
      <c r="E65" s="90">
        <v>2</v>
      </c>
      <c r="F65" s="91">
        <v>0.1</v>
      </c>
      <c r="G65" s="91">
        <v>4</v>
      </c>
      <c r="H65" s="41"/>
      <c r="I65" s="94">
        <v>1</v>
      </c>
      <c r="J65" s="93">
        <v>1</v>
      </c>
    </row>
    <row r="66" spans="1:10" ht="15.75" x14ac:dyDescent="0.25">
      <c r="A66" s="115" t="s">
        <v>302</v>
      </c>
      <c r="B66" s="99">
        <v>77</v>
      </c>
      <c r="C66" s="100">
        <v>3.2</v>
      </c>
      <c r="D66" s="99">
        <v>93</v>
      </c>
      <c r="E66" s="101">
        <v>22</v>
      </c>
      <c r="F66" s="102">
        <v>2.6</v>
      </c>
      <c r="G66" s="102">
        <v>2.2200000000000002</v>
      </c>
      <c r="H66" s="103"/>
      <c r="I66" s="101">
        <v>10</v>
      </c>
      <c r="J66" s="104">
        <v>1</v>
      </c>
    </row>
    <row r="67" spans="1:10" ht="15" customHeight="1" x14ac:dyDescent="0.25">
      <c r="A67" s="119" t="s">
        <v>288</v>
      </c>
      <c r="B67" s="99">
        <v>84</v>
      </c>
      <c r="C67" s="100">
        <v>1.5</v>
      </c>
      <c r="D67" s="99">
        <v>14</v>
      </c>
      <c r="E67" s="101">
        <v>2.5</v>
      </c>
      <c r="F67" s="102">
        <v>0.1</v>
      </c>
      <c r="G67" s="102">
        <v>0.33</v>
      </c>
      <c r="H67" s="103"/>
      <c r="I67" s="101">
        <v>10</v>
      </c>
      <c r="J67" s="104">
        <v>1</v>
      </c>
    </row>
    <row r="68" spans="1:10" x14ac:dyDescent="0.2">
      <c r="A68" s="28" t="s">
        <v>70</v>
      </c>
      <c r="B68" s="89">
        <v>75</v>
      </c>
      <c r="C68" s="89">
        <v>3.5</v>
      </c>
      <c r="D68" s="89">
        <v>33</v>
      </c>
      <c r="E68" s="90">
        <v>1</v>
      </c>
      <c r="F68" s="91">
        <v>0.1</v>
      </c>
      <c r="G68" s="91">
        <v>4</v>
      </c>
      <c r="H68" s="41"/>
      <c r="I68" s="94">
        <v>1</v>
      </c>
      <c r="J68" s="93">
        <v>1</v>
      </c>
    </row>
    <row r="69" spans="1:10" ht="15" customHeight="1" x14ac:dyDescent="0.2">
      <c r="A69" s="28"/>
      <c r="B69" s="89"/>
      <c r="C69" s="89"/>
      <c r="D69" s="89"/>
      <c r="E69" s="90"/>
      <c r="F69" s="91"/>
      <c r="G69" s="91"/>
      <c r="H69" s="41"/>
      <c r="I69" s="94"/>
      <c r="J69" s="92"/>
    </row>
    <row r="70" spans="1:10" ht="12.75" customHeight="1" x14ac:dyDescent="0.2">
      <c r="A70" s="72" t="s">
        <v>323</v>
      </c>
      <c r="B70" s="73"/>
      <c r="C70" s="73"/>
      <c r="D70" s="73"/>
      <c r="E70" s="86"/>
      <c r="F70" s="81"/>
      <c r="G70" s="81"/>
      <c r="H70" s="74"/>
      <c r="I70" s="75"/>
      <c r="J70" s="75"/>
    </row>
    <row r="71" spans="1:10" ht="12" customHeight="1" x14ac:dyDescent="0.2">
      <c r="A71" s="29" t="s">
        <v>72</v>
      </c>
      <c r="B71" s="116">
        <v>123</v>
      </c>
      <c r="C71" s="116">
        <v>18.399999999999999</v>
      </c>
      <c r="D71" s="116">
        <v>15</v>
      </c>
      <c r="E71" s="117">
        <v>0</v>
      </c>
      <c r="F71" s="118">
        <v>3.3</v>
      </c>
      <c r="G71" s="118">
        <v>1.7</v>
      </c>
      <c r="H71" s="42"/>
      <c r="I71" s="94">
        <v>1</v>
      </c>
      <c r="J71" s="93">
        <v>1</v>
      </c>
    </row>
    <row r="72" spans="1:10" ht="12" customHeight="1" x14ac:dyDescent="0.2">
      <c r="A72" s="28" t="s">
        <v>178</v>
      </c>
      <c r="B72" s="89">
        <v>668</v>
      </c>
      <c r="C72" s="89">
        <v>27.6</v>
      </c>
      <c r="D72" s="89">
        <v>20</v>
      </c>
      <c r="E72" s="90">
        <v>2.1</v>
      </c>
      <c r="F72" s="91">
        <v>3.8</v>
      </c>
      <c r="G72" s="91">
        <v>2.5299999999999998</v>
      </c>
      <c r="H72" s="41"/>
      <c r="I72" s="92">
        <v>1</v>
      </c>
      <c r="J72" s="92">
        <v>1</v>
      </c>
    </row>
    <row r="73" spans="1:10" ht="12" customHeight="1" x14ac:dyDescent="0.2">
      <c r="A73" s="28" t="s">
        <v>177</v>
      </c>
      <c r="B73" s="89">
        <v>542</v>
      </c>
      <c r="C73" s="89">
        <v>22.4</v>
      </c>
      <c r="D73" s="89">
        <v>16</v>
      </c>
      <c r="E73" s="90">
        <v>1.7</v>
      </c>
      <c r="F73" s="91">
        <v>2.9</v>
      </c>
      <c r="G73" s="91">
        <v>2.0499999999999998</v>
      </c>
      <c r="H73" s="41"/>
      <c r="I73" s="92">
        <v>1</v>
      </c>
      <c r="J73" s="92">
        <v>1</v>
      </c>
    </row>
    <row r="74" spans="1:10" ht="12" customHeight="1" x14ac:dyDescent="0.25">
      <c r="A74" s="115" t="s">
        <v>271</v>
      </c>
      <c r="B74" s="99">
        <v>84</v>
      </c>
      <c r="C74" s="109">
        <v>16.5</v>
      </c>
      <c r="D74" s="99">
        <v>7.1710000000000003</v>
      </c>
      <c r="E74" s="101">
        <v>0.97</v>
      </c>
      <c r="F74" s="102">
        <v>5</v>
      </c>
      <c r="G74" s="102">
        <v>4.9000000000000002E-2</v>
      </c>
      <c r="H74" s="103"/>
      <c r="I74" s="101">
        <v>10</v>
      </c>
      <c r="J74" s="104">
        <v>1</v>
      </c>
    </row>
    <row r="75" spans="1:10" ht="12" customHeight="1" x14ac:dyDescent="0.25">
      <c r="A75" s="120" t="s">
        <v>270</v>
      </c>
      <c r="B75" s="99">
        <v>94</v>
      </c>
      <c r="C75" s="109">
        <v>14</v>
      </c>
      <c r="D75" s="99">
        <v>2357</v>
      </c>
      <c r="E75" s="101">
        <v>9</v>
      </c>
      <c r="F75" s="102">
        <v>5</v>
      </c>
      <c r="G75" s="102">
        <v>1.95</v>
      </c>
      <c r="H75" s="103"/>
      <c r="I75" s="101">
        <v>10</v>
      </c>
      <c r="J75" s="104">
        <v>1</v>
      </c>
    </row>
    <row r="76" spans="1:10" ht="12" customHeight="1" x14ac:dyDescent="0.2">
      <c r="A76" s="28" t="s">
        <v>131</v>
      </c>
      <c r="B76" s="89">
        <v>175</v>
      </c>
      <c r="C76" s="89">
        <v>26.52</v>
      </c>
      <c r="D76" s="89">
        <v>7744</v>
      </c>
      <c r="E76" s="90">
        <v>0.7</v>
      </c>
      <c r="F76" s="91">
        <v>6.17</v>
      </c>
      <c r="G76" s="91">
        <v>5.23</v>
      </c>
      <c r="H76" s="41"/>
      <c r="I76" s="94">
        <v>5</v>
      </c>
      <c r="J76" s="93">
        <v>1</v>
      </c>
    </row>
    <row r="77" spans="1:10" ht="12" customHeight="1" x14ac:dyDescent="0.2">
      <c r="A77" s="28" t="s">
        <v>73</v>
      </c>
      <c r="B77" s="89">
        <v>135</v>
      </c>
      <c r="C77" s="89">
        <v>20.36</v>
      </c>
      <c r="D77" s="89">
        <v>4968</v>
      </c>
      <c r="E77" s="90">
        <v>1.3</v>
      </c>
      <c r="F77" s="91">
        <v>4.9000000000000004</v>
      </c>
      <c r="G77" s="91">
        <v>4</v>
      </c>
      <c r="H77" s="41"/>
      <c r="I77" s="94">
        <v>5</v>
      </c>
      <c r="J77" s="93">
        <v>1</v>
      </c>
    </row>
    <row r="78" spans="1:10" ht="12" customHeight="1" x14ac:dyDescent="0.25">
      <c r="A78" s="121" t="s">
        <v>268</v>
      </c>
      <c r="B78" s="99">
        <v>150</v>
      </c>
      <c r="C78" s="109">
        <v>20</v>
      </c>
      <c r="D78" s="99">
        <v>2</v>
      </c>
      <c r="E78" s="101">
        <v>0</v>
      </c>
      <c r="F78" s="102">
        <v>3</v>
      </c>
      <c r="G78" s="102">
        <v>5</v>
      </c>
      <c r="H78" s="103"/>
      <c r="I78" s="101">
        <v>10</v>
      </c>
      <c r="J78" s="104">
        <v>1</v>
      </c>
    </row>
    <row r="79" spans="1:10" ht="15.75" x14ac:dyDescent="0.25">
      <c r="A79" s="108" t="s">
        <v>265</v>
      </c>
      <c r="B79" s="99">
        <v>479</v>
      </c>
      <c r="C79" s="109">
        <v>38.299999999999997</v>
      </c>
      <c r="D79" s="99">
        <v>3</v>
      </c>
      <c r="E79" s="101">
        <v>0</v>
      </c>
      <c r="F79" s="102">
        <v>11.8</v>
      </c>
      <c r="G79" s="102">
        <v>3.9</v>
      </c>
      <c r="H79" s="103"/>
      <c r="I79" s="101">
        <v>10</v>
      </c>
      <c r="J79" s="104">
        <v>1</v>
      </c>
    </row>
    <row r="80" spans="1:10" ht="15.75" x14ac:dyDescent="0.25">
      <c r="A80" s="108" t="s">
        <v>266</v>
      </c>
      <c r="B80" s="99">
        <v>479</v>
      </c>
      <c r="C80" s="109">
        <v>38.299999999999997</v>
      </c>
      <c r="D80" s="99">
        <v>3</v>
      </c>
      <c r="E80" s="101">
        <v>0</v>
      </c>
      <c r="F80" s="102">
        <v>11.8</v>
      </c>
      <c r="G80" s="102">
        <v>3.9</v>
      </c>
      <c r="H80" s="103"/>
      <c r="I80" s="101">
        <v>10</v>
      </c>
      <c r="J80" s="104">
        <v>1</v>
      </c>
    </row>
    <row r="81" spans="1:10" ht="12" customHeight="1" x14ac:dyDescent="0.25">
      <c r="A81" s="108" t="s">
        <v>262</v>
      </c>
      <c r="B81" s="99">
        <v>190</v>
      </c>
      <c r="C81" s="109">
        <v>38.5</v>
      </c>
      <c r="D81" s="99">
        <v>3</v>
      </c>
      <c r="E81" s="101">
        <v>0</v>
      </c>
      <c r="F81" s="102">
        <v>4.9000000000000004</v>
      </c>
      <c r="G81" s="102">
        <v>7.6</v>
      </c>
      <c r="H81" s="103"/>
      <c r="I81" s="101">
        <v>10</v>
      </c>
      <c r="J81" s="104">
        <v>1</v>
      </c>
    </row>
    <row r="82" spans="1:10" ht="12" customHeight="1" x14ac:dyDescent="0.2">
      <c r="A82" s="28" t="s">
        <v>133</v>
      </c>
      <c r="B82" s="89">
        <v>246</v>
      </c>
      <c r="C82" s="89">
        <v>24.04</v>
      </c>
      <c r="D82" s="89">
        <v>0</v>
      </c>
      <c r="E82" s="90">
        <v>0</v>
      </c>
      <c r="F82" s="91">
        <v>3.59</v>
      </c>
      <c r="G82" s="91">
        <v>6.07</v>
      </c>
      <c r="H82" s="41"/>
      <c r="I82" s="94">
        <v>5</v>
      </c>
      <c r="J82" s="93">
        <v>1</v>
      </c>
    </row>
    <row r="83" spans="1:10" ht="12" customHeight="1" x14ac:dyDescent="0.2">
      <c r="A83" s="28" t="s">
        <v>132</v>
      </c>
      <c r="B83" s="89">
        <v>254</v>
      </c>
      <c r="C83" s="89">
        <v>17.170000000000002</v>
      </c>
      <c r="D83" s="89">
        <v>0</v>
      </c>
      <c r="E83" s="90">
        <v>1</v>
      </c>
      <c r="F83" s="91">
        <v>1.94</v>
      </c>
      <c r="G83" s="91">
        <v>4.18</v>
      </c>
      <c r="H83" s="41"/>
      <c r="I83" s="94">
        <v>5</v>
      </c>
      <c r="J83" s="93">
        <v>1</v>
      </c>
    </row>
    <row r="84" spans="1:10" ht="12" customHeight="1" x14ac:dyDescent="0.25">
      <c r="A84" s="115" t="s">
        <v>304</v>
      </c>
      <c r="B84" s="99">
        <v>109</v>
      </c>
      <c r="C84" s="109">
        <v>16.399999999999999</v>
      </c>
      <c r="D84" s="99">
        <v>10</v>
      </c>
      <c r="E84" s="101">
        <v>0</v>
      </c>
      <c r="F84" s="102">
        <v>3.1</v>
      </c>
      <c r="G84" s="102">
        <v>2</v>
      </c>
      <c r="H84" s="103"/>
      <c r="I84" s="101">
        <v>10</v>
      </c>
      <c r="J84" s="104">
        <v>1</v>
      </c>
    </row>
    <row r="85" spans="1:10" ht="12" customHeight="1" x14ac:dyDescent="0.25">
      <c r="A85" s="108" t="s">
        <v>303</v>
      </c>
      <c r="B85" s="99">
        <v>133</v>
      </c>
      <c r="C85" s="109">
        <v>20.3</v>
      </c>
      <c r="D85" s="99">
        <v>3841</v>
      </c>
      <c r="E85" s="101">
        <v>18</v>
      </c>
      <c r="F85" s="102">
        <v>10.1</v>
      </c>
      <c r="G85" s="102">
        <v>3.87</v>
      </c>
      <c r="H85" s="103"/>
      <c r="I85" s="101">
        <v>10</v>
      </c>
      <c r="J85" s="104">
        <v>1</v>
      </c>
    </row>
    <row r="86" spans="1:10" ht="12" customHeight="1" x14ac:dyDescent="0.25">
      <c r="A86" s="115" t="s">
        <v>305</v>
      </c>
      <c r="B86" s="99">
        <v>84</v>
      </c>
      <c r="C86" s="109">
        <v>16</v>
      </c>
      <c r="D86" s="99">
        <v>95</v>
      </c>
      <c r="E86" s="101">
        <v>6</v>
      </c>
      <c r="F86" s="102">
        <v>6.1</v>
      </c>
      <c r="G86" s="102">
        <v>1.71</v>
      </c>
      <c r="H86" s="103"/>
      <c r="I86" s="101">
        <v>10</v>
      </c>
      <c r="J86" s="104">
        <v>1</v>
      </c>
    </row>
    <row r="87" spans="1:10" ht="15" customHeight="1" x14ac:dyDescent="0.25">
      <c r="A87" s="122" t="s">
        <v>256</v>
      </c>
      <c r="B87" s="99">
        <v>273</v>
      </c>
      <c r="C87" s="109">
        <v>17.2</v>
      </c>
      <c r="D87" s="99">
        <v>3</v>
      </c>
      <c r="E87" s="101">
        <v>0</v>
      </c>
      <c r="F87" s="102">
        <v>2.2999999999999998</v>
      </c>
      <c r="G87" s="102">
        <v>5.3</v>
      </c>
      <c r="H87" s="103"/>
      <c r="I87" s="101">
        <v>10</v>
      </c>
      <c r="J87" s="104">
        <v>1</v>
      </c>
    </row>
    <row r="88" spans="1:10" ht="15" customHeight="1" x14ac:dyDescent="0.25">
      <c r="A88" s="115" t="s">
        <v>306</v>
      </c>
      <c r="B88" s="99">
        <v>95</v>
      </c>
      <c r="C88" s="109">
        <v>18.2</v>
      </c>
      <c r="D88" s="99">
        <v>103</v>
      </c>
      <c r="E88" s="101">
        <v>29</v>
      </c>
      <c r="F88" s="102">
        <v>0.7</v>
      </c>
      <c r="G88" s="102">
        <v>2.0699999999999998</v>
      </c>
      <c r="H88" s="103"/>
      <c r="I88" s="101">
        <v>10</v>
      </c>
      <c r="J88" s="104">
        <v>1</v>
      </c>
    </row>
    <row r="89" spans="1:10" ht="15.75" x14ac:dyDescent="0.25">
      <c r="A89" s="115" t="s">
        <v>307</v>
      </c>
      <c r="B89" s="99">
        <v>102</v>
      </c>
      <c r="C89" s="109">
        <v>11</v>
      </c>
      <c r="D89" s="99">
        <v>0</v>
      </c>
      <c r="E89" s="101">
        <v>0</v>
      </c>
      <c r="F89" s="102">
        <v>1.9</v>
      </c>
      <c r="G89" s="102">
        <v>1.32</v>
      </c>
      <c r="H89" s="103"/>
      <c r="I89" s="101">
        <v>10</v>
      </c>
      <c r="J89" s="104">
        <v>1</v>
      </c>
    </row>
    <row r="90" spans="1:10" ht="15.75" x14ac:dyDescent="0.25">
      <c r="A90" s="108" t="s">
        <v>261</v>
      </c>
      <c r="B90" s="99">
        <v>210</v>
      </c>
      <c r="C90" s="109">
        <v>23.8</v>
      </c>
      <c r="D90" s="99">
        <v>0</v>
      </c>
      <c r="E90" s="101">
        <v>0</v>
      </c>
      <c r="F90" s="102">
        <v>0.8</v>
      </c>
      <c r="G90" s="102">
        <v>1.492</v>
      </c>
      <c r="H90" s="103"/>
      <c r="I90" s="101">
        <v>10</v>
      </c>
      <c r="J90" s="104">
        <v>1</v>
      </c>
    </row>
    <row r="91" spans="1:10" ht="15" customHeight="1" x14ac:dyDescent="0.2">
      <c r="A91" s="28" t="s">
        <v>179</v>
      </c>
      <c r="B91" s="89">
        <v>114</v>
      </c>
      <c r="C91" s="89">
        <v>16.899999999999999</v>
      </c>
      <c r="D91" s="89">
        <v>3296</v>
      </c>
      <c r="E91" s="90">
        <v>17.899999999999999</v>
      </c>
      <c r="F91" s="91">
        <v>9</v>
      </c>
      <c r="G91" s="91">
        <v>2.5</v>
      </c>
      <c r="H91" s="41"/>
      <c r="I91" s="92">
        <v>9</v>
      </c>
      <c r="J91" s="92">
        <v>1</v>
      </c>
    </row>
    <row r="92" spans="1:10" ht="15.75" customHeight="1" x14ac:dyDescent="0.25">
      <c r="A92" s="108" t="s">
        <v>263</v>
      </c>
      <c r="B92" s="99">
        <v>121</v>
      </c>
      <c r="C92" s="109">
        <v>18.600000000000001</v>
      </c>
      <c r="D92" s="99">
        <v>3178</v>
      </c>
      <c r="E92" s="101">
        <v>14</v>
      </c>
      <c r="F92" s="102">
        <v>7.3</v>
      </c>
      <c r="G92" s="102">
        <v>3.18</v>
      </c>
      <c r="H92" s="103"/>
      <c r="I92" s="101">
        <v>10</v>
      </c>
      <c r="J92" s="104">
        <v>1</v>
      </c>
    </row>
    <row r="93" spans="1:10" ht="15" customHeight="1" x14ac:dyDescent="0.25">
      <c r="A93" s="122" t="s">
        <v>273</v>
      </c>
      <c r="B93" s="99">
        <v>193</v>
      </c>
      <c r="C93" s="109">
        <v>28.6</v>
      </c>
      <c r="D93" s="99">
        <v>5</v>
      </c>
      <c r="E93" s="101">
        <v>1.125</v>
      </c>
      <c r="F93" s="102">
        <v>0.6</v>
      </c>
      <c r="G93" s="102">
        <v>1</v>
      </c>
      <c r="H93" s="103"/>
      <c r="I93" s="101">
        <v>10</v>
      </c>
      <c r="J93" s="104">
        <v>1</v>
      </c>
    </row>
    <row r="94" spans="1:10" ht="15" customHeight="1" x14ac:dyDescent="0.2">
      <c r="A94" s="30" t="s">
        <v>134</v>
      </c>
      <c r="B94" s="89">
        <v>285</v>
      </c>
      <c r="C94" s="89">
        <v>26.9</v>
      </c>
      <c r="D94" s="89">
        <v>39</v>
      </c>
      <c r="E94" s="90">
        <v>0</v>
      </c>
      <c r="F94" s="91">
        <v>1.4</v>
      </c>
      <c r="G94" s="91">
        <v>1.8</v>
      </c>
      <c r="H94" s="41"/>
      <c r="I94" s="94">
        <v>6</v>
      </c>
      <c r="J94" s="93">
        <v>1</v>
      </c>
    </row>
    <row r="95" spans="1:10" x14ac:dyDescent="0.2">
      <c r="A95" s="30" t="s">
        <v>74</v>
      </c>
      <c r="B95" s="89">
        <v>136</v>
      </c>
      <c r="C95" s="89">
        <v>20.6</v>
      </c>
      <c r="D95" s="89">
        <v>10</v>
      </c>
      <c r="E95" s="90">
        <v>0</v>
      </c>
      <c r="F95" s="91">
        <v>1.2</v>
      </c>
      <c r="G95" s="91">
        <v>1</v>
      </c>
      <c r="H95" s="41"/>
      <c r="I95" s="94">
        <v>1</v>
      </c>
      <c r="J95" s="93">
        <v>1</v>
      </c>
    </row>
    <row r="96" spans="1:10" ht="15.75" x14ac:dyDescent="0.25">
      <c r="A96" s="122" t="s">
        <v>308</v>
      </c>
      <c r="B96" s="99">
        <v>102</v>
      </c>
      <c r="C96" s="109">
        <v>20.2</v>
      </c>
      <c r="D96" s="99">
        <v>34</v>
      </c>
      <c r="E96" s="101">
        <v>3</v>
      </c>
      <c r="F96" s="102">
        <v>3.1</v>
      </c>
      <c r="G96" s="102">
        <v>3.16</v>
      </c>
      <c r="H96" s="103"/>
      <c r="I96" s="101">
        <v>10</v>
      </c>
      <c r="J96" s="104">
        <v>1</v>
      </c>
    </row>
    <row r="97" spans="1:10" ht="15" customHeight="1" x14ac:dyDescent="0.25">
      <c r="A97" s="122" t="s">
        <v>309</v>
      </c>
      <c r="B97" s="99">
        <v>112</v>
      </c>
      <c r="C97" s="109">
        <v>15.8</v>
      </c>
      <c r="D97" s="99">
        <v>75</v>
      </c>
      <c r="E97" s="101">
        <v>6</v>
      </c>
      <c r="F97" s="102">
        <v>4</v>
      </c>
      <c r="G97" s="102">
        <v>5.53</v>
      </c>
      <c r="H97" s="103"/>
      <c r="I97" s="101">
        <v>10</v>
      </c>
      <c r="J97" s="104">
        <v>1</v>
      </c>
    </row>
    <row r="98" spans="1:10" ht="15" customHeight="1" x14ac:dyDescent="0.25">
      <c r="A98" s="108" t="s">
        <v>310</v>
      </c>
      <c r="B98" s="99">
        <v>121</v>
      </c>
      <c r="C98" s="109">
        <v>18.600000000000001</v>
      </c>
      <c r="D98" s="99">
        <v>3273</v>
      </c>
      <c r="E98" s="101">
        <v>14</v>
      </c>
      <c r="F98" s="102">
        <v>7.3</v>
      </c>
      <c r="G98" s="102">
        <v>3.06</v>
      </c>
      <c r="H98" s="103"/>
      <c r="I98" s="101">
        <v>10</v>
      </c>
      <c r="J98" s="104">
        <v>1</v>
      </c>
    </row>
    <row r="99" spans="1:10" ht="15.75" x14ac:dyDescent="0.25">
      <c r="A99" s="108" t="s">
        <v>311</v>
      </c>
      <c r="B99" s="99">
        <v>121</v>
      </c>
      <c r="C99" s="109">
        <v>18.600000000000001</v>
      </c>
      <c r="D99" s="99">
        <v>3710</v>
      </c>
      <c r="E99" s="101">
        <v>14</v>
      </c>
      <c r="F99" s="102">
        <v>7.3</v>
      </c>
      <c r="G99" s="102">
        <v>3</v>
      </c>
      <c r="H99" s="103"/>
      <c r="I99" s="101">
        <v>10</v>
      </c>
      <c r="J99" s="104">
        <v>1</v>
      </c>
    </row>
    <row r="100" spans="1:10" ht="15.75" x14ac:dyDescent="0.25">
      <c r="A100" s="115" t="s">
        <v>257</v>
      </c>
      <c r="B100" s="99">
        <v>186</v>
      </c>
      <c r="C100" s="109">
        <v>17.3</v>
      </c>
      <c r="D100" s="99">
        <v>3</v>
      </c>
      <c r="E100" s="101">
        <v>0</v>
      </c>
      <c r="F100" s="102">
        <v>0.5</v>
      </c>
      <c r="G100" s="102">
        <v>1</v>
      </c>
      <c r="H100" s="103"/>
      <c r="I100" s="101">
        <v>10</v>
      </c>
      <c r="J100" s="104">
        <v>1</v>
      </c>
    </row>
    <row r="101" spans="1:10" x14ac:dyDescent="0.2">
      <c r="A101" s="30" t="s">
        <v>324</v>
      </c>
      <c r="B101" s="89">
        <v>125</v>
      </c>
      <c r="C101" s="89">
        <v>17</v>
      </c>
      <c r="D101" s="89">
        <v>0</v>
      </c>
      <c r="E101" s="90">
        <v>0</v>
      </c>
      <c r="F101" s="91">
        <v>3.3</v>
      </c>
      <c r="G101" s="91">
        <v>9.1</v>
      </c>
      <c r="H101" s="41"/>
      <c r="I101" s="94">
        <v>6</v>
      </c>
      <c r="J101" s="93">
        <v>1</v>
      </c>
    </row>
    <row r="102" spans="1:10" ht="12" customHeight="1" x14ac:dyDescent="0.25">
      <c r="A102" s="119" t="s">
        <v>264</v>
      </c>
      <c r="B102" s="99">
        <v>373</v>
      </c>
      <c r="C102" s="109">
        <v>18.5</v>
      </c>
      <c r="D102" s="99">
        <v>115</v>
      </c>
      <c r="E102" s="101">
        <v>0</v>
      </c>
      <c r="F102" s="102">
        <v>1.3</v>
      </c>
      <c r="G102" s="102">
        <v>2.0499999999999998</v>
      </c>
      <c r="H102" s="103"/>
      <c r="I102" s="101">
        <v>10</v>
      </c>
      <c r="J102" s="104">
        <v>1</v>
      </c>
    </row>
    <row r="103" spans="1:10" ht="15" customHeight="1" x14ac:dyDescent="0.25">
      <c r="A103" s="115" t="s">
        <v>281</v>
      </c>
      <c r="B103" s="99">
        <v>103</v>
      </c>
      <c r="C103" s="109">
        <v>13.3</v>
      </c>
      <c r="D103" s="99">
        <v>3</v>
      </c>
      <c r="E103" s="101">
        <v>0</v>
      </c>
      <c r="F103" s="102">
        <v>5.5</v>
      </c>
      <c r="G103" s="102">
        <v>3.6</v>
      </c>
      <c r="H103" s="103"/>
      <c r="I103" s="101">
        <v>10</v>
      </c>
      <c r="J103" s="104">
        <v>1</v>
      </c>
    </row>
    <row r="104" spans="1:10" s="21" customFormat="1" ht="15" customHeight="1" x14ac:dyDescent="0.25">
      <c r="A104" s="115" t="s">
        <v>279</v>
      </c>
      <c r="B104" s="99">
        <v>108</v>
      </c>
      <c r="C104" s="109">
        <v>19.5</v>
      </c>
      <c r="D104" s="99">
        <v>1</v>
      </c>
      <c r="E104" s="101">
        <v>0</v>
      </c>
      <c r="F104" s="102">
        <v>2.1</v>
      </c>
      <c r="G104" s="102">
        <v>2.4</v>
      </c>
      <c r="H104" s="103"/>
      <c r="I104" s="101">
        <v>10</v>
      </c>
      <c r="J104" s="104">
        <v>1</v>
      </c>
    </row>
    <row r="105" spans="1:10" s="21" customFormat="1" ht="15" customHeight="1" x14ac:dyDescent="0.2">
      <c r="A105" s="30" t="s">
        <v>135</v>
      </c>
      <c r="B105" s="89">
        <v>256</v>
      </c>
      <c r="C105" s="89">
        <v>24.54</v>
      </c>
      <c r="D105" s="89">
        <v>0</v>
      </c>
      <c r="E105" s="90">
        <v>0</v>
      </c>
      <c r="F105" s="91">
        <v>1.93</v>
      </c>
      <c r="G105" s="91">
        <v>4.68</v>
      </c>
      <c r="H105" s="41"/>
      <c r="I105" s="94">
        <v>5</v>
      </c>
      <c r="J105" s="93">
        <v>1</v>
      </c>
    </row>
    <row r="106" spans="1:10" s="21" customFormat="1" ht="15" customHeight="1" x14ac:dyDescent="0.2">
      <c r="A106" s="30" t="s">
        <v>75</v>
      </c>
      <c r="B106" s="89">
        <v>217</v>
      </c>
      <c r="C106" s="89">
        <v>17.2</v>
      </c>
      <c r="D106" s="89">
        <v>10</v>
      </c>
      <c r="E106" s="90">
        <v>0</v>
      </c>
      <c r="F106" s="91">
        <v>2.2999999999999998</v>
      </c>
      <c r="G106" s="91">
        <v>3.1</v>
      </c>
      <c r="H106" s="41"/>
      <c r="I106" s="94">
        <v>1</v>
      </c>
      <c r="J106" s="93">
        <v>1</v>
      </c>
    </row>
    <row r="107" spans="1:10" s="21" customFormat="1" ht="15" customHeight="1" x14ac:dyDescent="0.2">
      <c r="A107" s="30" t="s">
        <v>136</v>
      </c>
      <c r="B107" s="89">
        <v>201</v>
      </c>
      <c r="C107" s="89">
        <v>25.73</v>
      </c>
      <c r="D107" s="89">
        <v>23</v>
      </c>
      <c r="E107" s="90">
        <v>2.1</v>
      </c>
      <c r="F107" s="91">
        <v>1.49</v>
      </c>
      <c r="G107" s="91">
        <v>0.86</v>
      </c>
      <c r="H107" s="41"/>
      <c r="I107" s="94">
        <v>5</v>
      </c>
      <c r="J107" s="93">
        <v>1</v>
      </c>
    </row>
    <row r="108" spans="1:10" s="21" customFormat="1" ht="15" customHeight="1" x14ac:dyDescent="0.2">
      <c r="A108" s="30" t="s">
        <v>76</v>
      </c>
      <c r="B108" s="89">
        <v>133</v>
      </c>
      <c r="C108" s="89">
        <v>21.1</v>
      </c>
      <c r="D108" s="89">
        <v>16</v>
      </c>
      <c r="E108" s="90">
        <v>2</v>
      </c>
      <c r="F108" s="91">
        <v>1.8</v>
      </c>
      <c r="G108" s="91">
        <v>0.5</v>
      </c>
      <c r="H108" s="41"/>
      <c r="I108" s="94">
        <v>1</v>
      </c>
      <c r="J108" s="93">
        <v>1</v>
      </c>
    </row>
    <row r="109" spans="1:10" s="21" customFormat="1" x14ac:dyDescent="0.2">
      <c r="A109" s="30" t="s">
        <v>23</v>
      </c>
      <c r="B109" s="89">
        <v>33</v>
      </c>
      <c r="C109" s="89">
        <v>3.1</v>
      </c>
      <c r="D109" s="89">
        <v>208</v>
      </c>
      <c r="E109" s="90">
        <v>0</v>
      </c>
      <c r="F109" s="91">
        <v>2.9</v>
      </c>
      <c r="G109" s="91">
        <v>1.85</v>
      </c>
      <c r="H109" s="41"/>
      <c r="I109" s="94">
        <v>2</v>
      </c>
      <c r="J109" s="93">
        <v>1</v>
      </c>
    </row>
    <row r="110" spans="1:10" s="21" customFormat="1" x14ac:dyDescent="0.2">
      <c r="A110" s="28" t="s">
        <v>181</v>
      </c>
      <c r="B110" s="89">
        <v>150</v>
      </c>
      <c r="C110" s="89">
        <v>19.3</v>
      </c>
      <c r="D110" s="89">
        <v>8250</v>
      </c>
      <c r="E110" s="90">
        <v>20</v>
      </c>
      <c r="F110" s="91">
        <v>6.3</v>
      </c>
      <c r="G110" s="91">
        <v>4</v>
      </c>
      <c r="H110" s="41"/>
      <c r="I110" s="92">
        <v>9</v>
      </c>
      <c r="J110" s="92">
        <v>1</v>
      </c>
    </row>
    <row r="111" spans="1:10" s="21" customFormat="1" ht="12" customHeight="1" x14ac:dyDescent="0.25">
      <c r="A111" s="108" t="s">
        <v>274</v>
      </c>
      <c r="B111" s="99">
        <v>96</v>
      </c>
      <c r="C111" s="109">
        <v>20.079999999999998</v>
      </c>
      <c r="D111" s="99">
        <v>0</v>
      </c>
      <c r="E111" s="101">
        <v>0</v>
      </c>
      <c r="F111" s="102">
        <v>0.56000000000000005</v>
      </c>
      <c r="G111" s="102">
        <v>0.33</v>
      </c>
      <c r="H111" s="103"/>
      <c r="I111" s="101">
        <v>10</v>
      </c>
      <c r="J111" s="104">
        <v>1</v>
      </c>
    </row>
    <row r="112" spans="1:10" s="21" customFormat="1" ht="12" customHeight="1" x14ac:dyDescent="0.25">
      <c r="A112" s="108" t="s">
        <v>275</v>
      </c>
      <c r="B112" s="99">
        <v>128</v>
      </c>
      <c r="C112" s="109">
        <v>26.15</v>
      </c>
      <c r="D112" s="99">
        <v>0</v>
      </c>
      <c r="E112" s="101">
        <v>0</v>
      </c>
      <c r="F112" s="102">
        <v>0.69</v>
      </c>
      <c r="G112" s="102">
        <v>0.41</v>
      </c>
      <c r="H112" s="103"/>
      <c r="I112" s="101">
        <v>10</v>
      </c>
      <c r="J112" s="104">
        <v>1</v>
      </c>
    </row>
    <row r="113" spans="1:10" s="21" customFormat="1" ht="15" customHeight="1" x14ac:dyDescent="0.25">
      <c r="A113" s="108" t="s">
        <v>267</v>
      </c>
      <c r="B113" s="99">
        <v>369</v>
      </c>
      <c r="C113" s="109">
        <v>19.600000000000001</v>
      </c>
      <c r="D113" s="99">
        <v>13.92</v>
      </c>
      <c r="E113" s="101">
        <v>2</v>
      </c>
      <c r="F113" s="102">
        <v>1.2</v>
      </c>
      <c r="G113" s="102">
        <v>2.5</v>
      </c>
      <c r="H113" s="103"/>
      <c r="I113" s="101">
        <v>10</v>
      </c>
      <c r="J113" s="104">
        <v>1</v>
      </c>
    </row>
    <row r="114" spans="1:10" s="21" customFormat="1" ht="15" customHeight="1" x14ac:dyDescent="0.25">
      <c r="A114" s="108" t="s">
        <v>312</v>
      </c>
      <c r="B114" s="99">
        <v>32</v>
      </c>
      <c r="C114" s="100">
        <v>7.9</v>
      </c>
      <c r="D114" s="99">
        <v>26</v>
      </c>
      <c r="E114" s="101">
        <v>0</v>
      </c>
      <c r="F114" s="102">
        <v>25.9</v>
      </c>
      <c r="G114" s="102">
        <v>7.0000000000000007E-2</v>
      </c>
      <c r="H114" s="103"/>
      <c r="I114" s="101">
        <v>10</v>
      </c>
      <c r="J114" s="104">
        <v>1</v>
      </c>
    </row>
    <row r="115" spans="1:10" s="21" customFormat="1" ht="15.75" x14ac:dyDescent="0.25">
      <c r="A115" s="108" t="s">
        <v>272</v>
      </c>
      <c r="B115" s="99">
        <v>204</v>
      </c>
      <c r="C115" s="109">
        <v>33</v>
      </c>
      <c r="D115" s="99">
        <v>0</v>
      </c>
      <c r="E115" s="101">
        <v>0.19800000000000001</v>
      </c>
      <c r="F115" s="102">
        <v>1.5</v>
      </c>
      <c r="G115" s="102">
        <v>1.3</v>
      </c>
      <c r="H115" s="103"/>
      <c r="I115" s="101">
        <v>10</v>
      </c>
      <c r="J115" s="104">
        <v>1</v>
      </c>
    </row>
    <row r="116" spans="1:10" s="21" customFormat="1" x14ac:dyDescent="0.2">
      <c r="A116" s="30" t="s">
        <v>137</v>
      </c>
      <c r="B116" s="89">
        <v>201</v>
      </c>
      <c r="C116" s="89">
        <v>27.51</v>
      </c>
      <c r="D116" s="89">
        <v>1</v>
      </c>
      <c r="E116" s="90">
        <v>0.2</v>
      </c>
      <c r="F116" s="91">
        <v>1</v>
      </c>
      <c r="G116" s="91">
        <v>7.8E-2</v>
      </c>
      <c r="H116" s="41"/>
      <c r="I116" s="94">
        <v>5</v>
      </c>
      <c r="J116" s="93">
        <v>1</v>
      </c>
    </row>
    <row r="117" spans="1:10" s="21" customFormat="1" ht="15.75" x14ac:dyDescent="0.25">
      <c r="A117" s="108" t="s">
        <v>260</v>
      </c>
      <c r="B117" s="99">
        <v>249</v>
      </c>
      <c r="C117" s="109">
        <v>26.2</v>
      </c>
      <c r="D117" s="99">
        <v>0</v>
      </c>
      <c r="E117" s="101">
        <v>0</v>
      </c>
      <c r="F117" s="102">
        <v>2.5</v>
      </c>
      <c r="G117" s="102">
        <v>1.78</v>
      </c>
      <c r="H117" s="103"/>
      <c r="I117" s="101">
        <v>10</v>
      </c>
      <c r="J117" s="104">
        <v>1</v>
      </c>
    </row>
    <row r="118" spans="1:10" s="21" customFormat="1" ht="15" customHeight="1" x14ac:dyDescent="0.25">
      <c r="A118" s="108" t="s">
        <v>313</v>
      </c>
      <c r="B118" s="99">
        <v>125</v>
      </c>
      <c r="C118" s="109">
        <v>19.2</v>
      </c>
      <c r="D118" s="99">
        <v>4242</v>
      </c>
      <c r="E118" s="101">
        <v>18.5</v>
      </c>
      <c r="F118" s="102">
        <v>15.5</v>
      </c>
      <c r="G118" s="102">
        <v>5.27</v>
      </c>
      <c r="H118" s="103"/>
      <c r="I118" s="101">
        <v>10</v>
      </c>
      <c r="J118" s="104">
        <v>1</v>
      </c>
    </row>
    <row r="119" spans="1:10" s="21" customFormat="1" ht="15" customHeight="1" x14ac:dyDescent="0.25">
      <c r="A119" s="108" t="s">
        <v>314</v>
      </c>
      <c r="B119" s="99">
        <v>125</v>
      </c>
      <c r="C119" s="109">
        <v>19.2</v>
      </c>
      <c r="D119" s="99">
        <v>6291</v>
      </c>
      <c r="E119" s="101">
        <v>24.5</v>
      </c>
      <c r="F119" s="102">
        <v>15.5</v>
      </c>
      <c r="G119" s="102">
        <v>5.57</v>
      </c>
      <c r="H119" s="103"/>
      <c r="I119" s="101">
        <v>10</v>
      </c>
      <c r="J119" s="104">
        <v>1</v>
      </c>
    </row>
    <row r="120" spans="1:10" s="21" customFormat="1" x14ac:dyDescent="0.2">
      <c r="A120" s="30" t="s">
        <v>78</v>
      </c>
      <c r="B120" s="89">
        <v>289</v>
      </c>
      <c r="C120" s="89">
        <v>14.5</v>
      </c>
      <c r="D120" s="89">
        <v>0</v>
      </c>
      <c r="E120" s="90">
        <v>0</v>
      </c>
      <c r="F120" s="91">
        <v>2</v>
      </c>
      <c r="G120" s="91">
        <v>3.2</v>
      </c>
      <c r="H120" s="41"/>
      <c r="I120" s="94">
        <v>1</v>
      </c>
      <c r="J120" s="93">
        <v>1</v>
      </c>
    </row>
    <row r="121" spans="1:10" s="21" customFormat="1" x14ac:dyDescent="0.2">
      <c r="A121" s="30" t="s">
        <v>77</v>
      </c>
      <c r="B121" s="89">
        <v>405</v>
      </c>
      <c r="C121" s="89">
        <v>12.6</v>
      </c>
      <c r="D121" s="89">
        <v>0</v>
      </c>
      <c r="E121" s="90">
        <v>0</v>
      </c>
      <c r="F121" s="91">
        <v>1.9</v>
      </c>
      <c r="G121" s="91">
        <v>3.2</v>
      </c>
      <c r="H121" s="41"/>
      <c r="I121" s="94">
        <v>1</v>
      </c>
      <c r="J121" s="93">
        <v>1</v>
      </c>
    </row>
    <row r="122" spans="1:10" s="21" customFormat="1" ht="15.75" x14ac:dyDescent="0.25">
      <c r="A122" s="108" t="s">
        <v>258</v>
      </c>
      <c r="B122" s="99">
        <v>116</v>
      </c>
      <c r="C122" s="109">
        <v>21.8</v>
      </c>
      <c r="D122" s="99">
        <v>0</v>
      </c>
      <c r="E122" s="101">
        <v>0</v>
      </c>
      <c r="F122" s="102">
        <v>1</v>
      </c>
      <c r="G122" s="102">
        <v>1</v>
      </c>
      <c r="H122" s="103"/>
      <c r="I122" s="101">
        <v>10</v>
      </c>
      <c r="J122" s="104">
        <v>1</v>
      </c>
    </row>
    <row r="123" spans="1:10" s="21" customFormat="1" ht="15.75" x14ac:dyDescent="0.25">
      <c r="A123" s="108" t="s">
        <v>269</v>
      </c>
      <c r="B123" s="99">
        <v>357</v>
      </c>
      <c r="C123" s="109">
        <v>43.1</v>
      </c>
      <c r="D123" s="99">
        <v>0</v>
      </c>
      <c r="E123" s="101">
        <v>0</v>
      </c>
      <c r="F123" s="102">
        <v>17.8</v>
      </c>
      <c r="G123" s="102">
        <v>1.33</v>
      </c>
      <c r="H123" s="103"/>
      <c r="I123" s="101">
        <v>10</v>
      </c>
      <c r="J123" s="104">
        <v>1</v>
      </c>
    </row>
    <row r="124" spans="1:10" s="21" customFormat="1" ht="15" customHeight="1" x14ac:dyDescent="0.25">
      <c r="A124" s="115" t="s">
        <v>315</v>
      </c>
      <c r="B124" s="99">
        <v>320</v>
      </c>
      <c r="C124" s="109">
        <v>19.8</v>
      </c>
      <c r="D124" s="99">
        <v>6</v>
      </c>
      <c r="E124" s="101">
        <v>0.24</v>
      </c>
      <c r="F124" s="102">
        <v>2.1</v>
      </c>
      <c r="G124" s="102">
        <v>0.27</v>
      </c>
      <c r="H124" s="103"/>
      <c r="I124" s="101">
        <v>10</v>
      </c>
      <c r="J124" s="104">
        <v>1</v>
      </c>
    </row>
    <row r="125" spans="1:10" s="21" customFormat="1" ht="15" customHeight="1" x14ac:dyDescent="0.25">
      <c r="A125" s="115" t="s">
        <v>316</v>
      </c>
      <c r="B125" s="99">
        <v>87</v>
      </c>
      <c r="C125" s="109">
        <v>16.100000000000001</v>
      </c>
      <c r="D125" s="99">
        <v>241</v>
      </c>
      <c r="E125" s="101">
        <v>26.3</v>
      </c>
      <c r="F125" s="102">
        <v>1</v>
      </c>
      <c r="G125" s="102">
        <v>2.34</v>
      </c>
      <c r="H125" s="103"/>
      <c r="I125" s="101">
        <v>10</v>
      </c>
      <c r="J125" s="104">
        <v>1</v>
      </c>
    </row>
    <row r="126" spans="1:10" s="21" customFormat="1" ht="15" customHeight="1" x14ac:dyDescent="0.2">
      <c r="A126" s="30" t="s">
        <v>79</v>
      </c>
      <c r="B126" s="89">
        <v>119</v>
      </c>
      <c r="C126" s="89">
        <v>22.78</v>
      </c>
      <c r="D126" s="89">
        <v>0</v>
      </c>
      <c r="E126" s="90">
        <v>0</v>
      </c>
      <c r="F126" s="91">
        <v>0.32</v>
      </c>
      <c r="G126" s="82">
        <v>1.63</v>
      </c>
      <c r="H126" s="41"/>
      <c r="I126" s="94">
        <v>5</v>
      </c>
      <c r="J126" s="93">
        <v>1</v>
      </c>
    </row>
    <row r="127" spans="1:10" s="21" customFormat="1" ht="12" customHeight="1" x14ac:dyDescent="0.2">
      <c r="A127" s="30" t="s">
        <v>80</v>
      </c>
      <c r="B127" s="89">
        <v>142</v>
      </c>
      <c r="C127" s="89">
        <v>20.7</v>
      </c>
      <c r="D127" s="89">
        <v>10</v>
      </c>
      <c r="E127" s="90">
        <v>0</v>
      </c>
      <c r="F127" s="91">
        <v>0.9</v>
      </c>
      <c r="G127" s="91">
        <v>1.7</v>
      </c>
      <c r="H127" s="41"/>
      <c r="I127" s="94">
        <v>1</v>
      </c>
      <c r="J127" s="93">
        <v>1</v>
      </c>
    </row>
    <row r="128" spans="1:10" s="21" customFormat="1" ht="12" customHeight="1" x14ac:dyDescent="0.2">
      <c r="A128" s="30" t="s">
        <v>138</v>
      </c>
      <c r="B128" s="89">
        <v>206</v>
      </c>
      <c r="C128" s="89">
        <v>30.38</v>
      </c>
      <c r="D128" s="89">
        <v>0</v>
      </c>
      <c r="E128" s="90">
        <v>0</v>
      </c>
      <c r="F128" s="91">
        <v>2.37</v>
      </c>
      <c r="G128" s="91">
        <v>2.37</v>
      </c>
      <c r="H128" s="41"/>
      <c r="I128" s="94">
        <v>5</v>
      </c>
      <c r="J128" s="93">
        <v>1</v>
      </c>
    </row>
    <row r="129" spans="1:10" s="21" customFormat="1" ht="12" customHeight="1" x14ac:dyDescent="0.25">
      <c r="A129" s="122" t="s">
        <v>276</v>
      </c>
      <c r="B129" s="99">
        <v>236</v>
      </c>
      <c r="C129" s="109">
        <v>25.7</v>
      </c>
      <c r="D129" s="99">
        <v>26.323</v>
      </c>
      <c r="E129" s="101">
        <v>2.403</v>
      </c>
      <c r="F129" s="102">
        <v>2.4</v>
      </c>
      <c r="G129" s="102">
        <v>1</v>
      </c>
      <c r="H129" s="103"/>
      <c r="I129" s="101">
        <v>10</v>
      </c>
      <c r="J129" s="104">
        <v>1</v>
      </c>
    </row>
    <row r="130" spans="1:10" s="21" customFormat="1" ht="12" customHeight="1" x14ac:dyDescent="0.25">
      <c r="A130" s="122" t="s">
        <v>278</v>
      </c>
      <c r="B130" s="99">
        <v>122</v>
      </c>
      <c r="C130" s="109">
        <v>21.4</v>
      </c>
      <c r="D130" s="99">
        <v>27</v>
      </c>
      <c r="E130" s="101">
        <v>5</v>
      </c>
      <c r="F130" s="102">
        <v>1.4</v>
      </c>
      <c r="G130" s="102">
        <v>0.6</v>
      </c>
      <c r="H130" s="103"/>
      <c r="I130" s="101">
        <v>10</v>
      </c>
      <c r="J130" s="104">
        <v>1</v>
      </c>
    </row>
    <row r="131" spans="1:10" s="21" customFormat="1" ht="15.75" x14ac:dyDescent="0.25">
      <c r="A131" s="122" t="s">
        <v>277</v>
      </c>
      <c r="B131" s="99">
        <v>124</v>
      </c>
      <c r="C131" s="109">
        <v>21.1</v>
      </c>
      <c r="D131" s="99">
        <v>8.9</v>
      </c>
      <c r="E131" s="101">
        <v>1.4</v>
      </c>
      <c r="F131" s="102">
        <v>0.6</v>
      </c>
      <c r="G131" s="102">
        <v>1.5</v>
      </c>
      <c r="H131" s="103"/>
      <c r="I131" s="101">
        <v>10</v>
      </c>
      <c r="J131" s="104">
        <v>1</v>
      </c>
    </row>
    <row r="132" spans="1:10" s="21" customFormat="1" ht="15" customHeight="1" x14ac:dyDescent="0.2">
      <c r="A132" s="30" t="s">
        <v>139</v>
      </c>
      <c r="B132" s="89">
        <v>128</v>
      </c>
      <c r="C132" s="89">
        <v>26.15</v>
      </c>
      <c r="D132" s="89">
        <v>0</v>
      </c>
      <c r="E132" s="90">
        <v>0</v>
      </c>
      <c r="F132" s="91">
        <v>0.69</v>
      </c>
      <c r="G132" s="91">
        <v>0.41</v>
      </c>
      <c r="H132" s="41"/>
      <c r="I132" s="94">
        <v>5</v>
      </c>
      <c r="J132" s="93">
        <v>1</v>
      </c>
    </row>
    <row r="133" spans="1:10" s="21" customFormat="1" ht="15" customHeight="1" x14ac:dyDescent="0.25">
      <c r="A133" s="115"/>
      <c r="B133" s="99"/>
      <c r="C133" s="109"/>
      <c r="D133" s="99"/>
      <c r="E133" s="101"/>
      <c r="F133" s="102"/>
      <c r="G133" s="102"/>
      <c r="H133" s="103"/>
      <c r="I133" s="101"/>
      <c r="J133" s="104"/>
    </row>
    <row r="134" spans="1:10" s="21" customFormat="1" ht="12" customHeight="1" x14ac:dyDescent="0.2">
      <c r="A134" s="28"/>
      <c r="B134" s="89"/>
      <c r="C134" s="89"/>
      <c r="D134" s="89"/>
      <c r="E134" s="90"/>
      <c r="F134" s="91"/>
      <c r="G134" s="91"/>
      <c r="H134" s="41"/>
      <c r="I134" s="94"/>
      <c r="J134" s="92"/>
    </row>
    <row r="135" spans="1:10" s="21" customFormat="1" ht="15" x14ac:dyDescent="0.2">
      <c r="A135" s="31" t="s">
        <v>81</v>
      </c>
      <c r="B135" s="123"/>
      <c r="C135" s="123"/>
      <c r="D135" s="123"/>
      <c r="E135" s="124"/>
      <c r="F135" s="125"/>
      <c r="G135" s="125"/>
      <c r="H135" s="126"/>
      <c r="I135" s="114"/>
      <c r="J135" s="114"/>
    </row>
    <row r="136" spans="1:10" s="21" customFormat="1" ht="15.75" x14ac:dyDescent="0.25">
      <c r="A136" s="108" t="s">
        <v>285</v>
      </c>
      <c r="B136" s="99">
        <v>150</v>
      </c>
      <c r="C136" s="109">
        <v>11.8</v>
      </c>
      <c r="D136" s="99">
        <v>169</v>
      </c>
      <c r="E136" s="101">
        <v>0</v>
      </c>
      <c r="F136" s="102">
        <v>3.35</v>
      </c>
      <c r="G136" s="102">
        <v>1.23</v>
      </c>
      <c r="H136" s="103"/>
      <c r="I136" s="101">
        <v>10</v>
      </c>
      <c r="J136" s="104">
        <v>1</v>
      </c>
    </row>
    <row r="137" spans="1:10" s="21" customFormat="1" ht="15" customHeight="1" x14ac:dyDescent="0.2">
      <c r="A137" s="28" t="s">
        <v>140</v>
      </c>
      <c r="B137" s="89">
        <v>155</v>
      </c>
      <c r="C137" s="89">
        <v>12.58</v>
      </c>
      <c r="D137" s="89">
        <v>149</v>
      </c>
      <c r="E137" s="90">
        <v>0</v>
      </c>
      <c r="F137" s="91">
        <v>1.19</v>
      </c>
      <c r="G137" s="91">
        <v>1.05</v>
      </c>
      <c r="H137" s="41"/>
      <c r="I137" s="94">
        <v>5</v>
      </c>
      <c r="J137" s="93">
        <v>1</v>
      </c>
    </row>
    <row r="138" spans="1:10" s="21" customFormat="1" ht="15.75" x14ac:dyDescent="0.25">
      <c r="A138" s="108" t="s">
        <v>259</v>
      </c>
      <c r="B138" s="99">
        <v>159</v>
      </c>
      <c r="C138" s="109">
        <v>13.2</v>
      </c>
      <c r="D138" s="99">
        <v>160</v>
      </c>
      <c r="E138" s="101">
        <v>0</v>
      </c>
      <c r="F138" s="102">
        <v>2.8</v>
      </c>
      <c r="G138" s="102">
        <v>1.1000000000000001</v>
      </c>
      <c r="H138" s="103"/>
      <c r="I138" s="101">
        <v>10</v>
      </c>
      <c r="J138" s="104">
        <v>1</v>
      </c>
    </row>
    <row r="139" spans="1:10" s="21" customFormat="1" ht="12" customHeight="1" x14ac:dyDescent="0.25">
      <c r="A139" s="108" t="s">
        <v>286</v>
      </c>
      <c r="B139" s="99">
        <v>170</v>
      </c>
      <c r="C139" s="109">
        <v>13.9</v>
      </c>
      <c r="D139" s="99">
        <v>164</v>
      </c>
      <c r="E139" s="101">
        <v>0</v>
      </c>
      <c r="F139" s="102">
        <v>3.5</v>
      </c>
      <c r="G139" s="102">
        <v>1.1499999999999999</v>
      </c>
      <c r="H139" s="103"/>
      <c r="I139" s="101">
        <v>10</v>
      </c>
      <c r="J139" s="104">
        <v>1</v>
      </c>
    </row>
    <row r="140" spans="1:10" s="21" customFormat="1" x14ac:dyDescent="0.2">
      <c r="A140" s="28" t="s">
        <v>82</v>
      </c>
      <c r="B140" s="89">
        <v>139</v>
      </c>
      <c r="C140" s="89">
        <v>12.1</v>
      </c>
      <c r="D140" s="89">
        <v>207</v>
      </c>
      <c r="E140" s="90">
        <v>0</v>
      </c>
      <c r="F140" s="91">
        <v>2.4</v>
      </c>
      <c r="G140" s="91">
        <v>1.3</v>
      </c>
      <c r="H140" s="41"/>
      <c r="I140" s="94">
        <v>1</v>
      </c>
      <c r="J140" s="93">
        <v>1</v>
      </c>
    </row>
    <row r="141" spans="1:10" s="21" customFormat="1" ht="12" customHeight="1" x14ac:dyDescent="0.25">
      <c r="A141" s="108" t="s">
        <v>284</v>
      </c>
      <c r="B141" s="99">
        <v>196</v>
      </c>
      <c r="C141" s="109">
        <v>13.61</v>
      </c>
      <c r="D141" s="99">
        <v>219</v>
      </c>
      <c r="E141" s="101">
        <v>0</v>
      </c>
      <c r="F141" s="102">
        <v>1.89</v>
      </c>
      <c r="G141" s="102">
        <v>1.39</v>
      </c>
      <c r="H141" s="103"/>
      <c r="I141" s="101">
        <v>10</v>
      </c>
      <c r="J141" s="104">
        <v>1</v>
      </c>
    </row>
    <row r="142" spans="1:10" s="21" customFormat="1" ht="15" customHeight="1" x14ac:dyDescent="0.25">
      <c r="A142" s="122" t="s">
        <v>283</v>
      </c>
      <c r="B142" s="99">
        <v>183</v>
      </c>
      <c r="C142" s="109">
        <v>12.6</v>
      </c>
      <c r="D142" s="99">
        <v>365</v>
      </c>
      <c r="E142" s="101">
        <v>0</v>
      </c>
      <c r="F142" s="102">
        <v>3.2</v>
      </c>
      <c r="G142" s="102">
        <v>1</v>
      </c>
      <c r="H142" s="103"/>
      <c r="I142" s="101">
        <v>10</v>
      </c>
      <c r="J142" s="104">
        <v>1</v>
      </c>
    </row>
    <row r="143" spans="1:10" s="21" customFormat="1" ht="15.75" x14ac:dyDescent="0.25">
      <c r="A143" s="108" t="s">
        <v>282</v>
      </c>
      <c r="B143" s="99">
        <v>259</v>
      </c>
      <c r="C143" s="100">
        <v>7</v>
      </c>
      <c r="D143" s="99">
        <v>254.57</v>
      </c>
      <c r="E143" s="101">
        <v>0</v>
      </c>
      <c r="F143" s="102">
        <v>2.2200000000000002</v>
      </c>
      <c r="G143" s="102">
        <v>1.64</v>
      </c>
      <c r="H143" s="103"/>
      <c r="I143" s="101">
        <v>10</v>
      </c>
      <c r="J143" s="104">
        <v>1</v>
      </c>
    </row>
    <row r="144" spans="1:10" s="21" customFormat="1" ht="15" customHeight="1" x14ac:dyDescent="0.2">
      <c r="A144" s="28"/>
      <c r="B144" s="89"/>
      <c r="C144" s="89"/>
      <c r="D144" s="89"/>
      <c r="E144" s="90"/>
      <c r="F144" s="91"/>
      <c r="G144" s="91"/>
      <c r="H144" s="41"/>
      <c r="I144" s="94"/>
      <c r="J144" s="92"/>
    </row>
    <row r="145" spans="1:10" s="21" customFormat="1" ht="15" x14ac:dyDescent="0.2">
      <c r="A145" s="31" t="s">
        <v>83</v>
      </c>
      <c r="B145" s="123"/>
      <c r="C145" s="123"/>
      <c r="D145" s="123"/>
      <c r="E145" s="124"/>
      <c r="F145" s="125"/>
      <c r="G145" s="125"/>
      <c r="H145" s="126"/>
      <c r="I145" s="114"/>
      <c r="J145" s="114"/>
    </row>
    <row r="146" spans="1:10" s="21" customFormat="1" x14ac:dyDescent="0.2">
      <c r="A146" s="26" t="s">
        <v>155</v>
      </c>
      <c r="B146" s="95">
        <v>21</v>
      </c>
      <c r="C146" s="95">
        <v>2.11</v>
      </c>
      <c r="D146" s="95">
        <v>139</v>
      </c>
      <c r="E146" s="96">
        <v>41.1</v>
      </c>
      <c r="F146" s="97">
        <v>2.2599999999999998</v>
      </c>
      <c r="G146" s="97">
        <v>0.88</v>
      </c>
      <c r="H146" s="41"/>
      <c r="I146" s="127">
        <v>5</v>
      </c>
      <c r="J146" s="92">
        <v>1.4</v>
      </c>
    </row>
    <row r="147" spans="1:10" s="21" customFormat="1" ht="12" customHeight="1" x14ac:dyDescent="0.2">
      <c r="A147" s="30" t="s">
        <v>141</v>
      </c>
      <c r="B147" s="61">
        <v>14</v>
      </c>
      <c r="C147" s="61">
        <v>1.4</v>
      </c>
      <c r="D147" s="61">
        <v>192</v>
      </c>
      <c r="E147" s="87">
        <v>12</v>
      </c>
      <c r="F147" s="82">
        <v>1.1000000000000001</v>
      </c>
      <c r="G147" s="82">
        <v>0.1</v>
      </c>
      <c r="H147" s="128"/>
      <c r="I147" s="77">
        <v>6</v>
      </c>
      <c r="J147" s="40">
        <v>1.4</v>
      </c>
    </row>
    <row r="148" spans="1:10" s="21" customFormat="1" x14ac:dyDescent="0.2">
      <c r="A148" s="28" t="s">
        <v>84</v>
      </c>
      <c r="B148" s="89">
        <v>33</v>
      </c>
      <c r="C148" s="89">
        <v>0.9</v>
      </c>
      <c r="D148" s="89">
        <v>1137</v>
      </c>
      <c r="E148" s="90">
        <v>3</v>
      </c>
      <c r="F148" s="91">
        <v>0.7</v>
      </c>
      <c r="G148" s="91">
        <v>0.6</v>
      </c>
      <c r="H148" s="41"/>
      <c r="I148" s="94">
        <v>1</v>
      </c>
      <c r="J148" s="40">
        <v>1</v>
      </c>
    </row>
    <row r="149" spans="1:10" s="21" customFormat="1" ht="12" customHeight="1" x14ac:dyDescent="0.2">
      <c r="A149" s="28" t="s">
        <v>26</v>
      </c>
      <c r="B149" s="89">
        <v>35</v>
      </c>
      <c r="C149" s="89">
        <v>1</v>
      </c>
      <c r="D149" s="89">
        <v>1201</v>
      </c>
      <c r="E149" s="90">
        <v>7</v>
      </c>
      <c r="F149" s="91">
        <v>0.9</v>
      </c>
      <c r="G149" s="91">
        <v>0.8</v>
      </c>
      <c r="H149" s="41"/>
      <c r="I149" s="94">
        <v>1</v>
      </c>
      <c r="J149" s="40">
        <v>1</v>
      </c>
    </row>
    <row r="150" spans="1:10" s="21" customFormat="1" ht="12" customHeight="1" x14ac:dyDescent="0.2">
      <c r="A150" s="28" t="s">
        <v>142</v>
      </c>
      <c r="B150" s="89">
        <v>20</v>
      </c>
      <c r="C150" s="89">
        <v>2</v>
      </c>
      <c r="D150" s="89">
        <v>261</v>
      </c>
      <c r="E150" s="90">
        <v>12</v>
      </c>
      <c r="F150" s="91">
        <v>1.6</v>
      </c>
      <c r="G150" s="91">
        <v>0.6</v>
      </c>
      <c r="H150" s="41"/>
      <c r="I150" s="94">
        <v>6</v>
      </c>
      <c r="J150" s="40">
        <v>1</v>
      </c>
    </row>
    <row r="151" spans="1:10" s="21" customFormat="1" x14ac:dyDescent="0.2">
      <c r="A151" s="28" t="s">
        <v>85</v>
      </c>
      <c r="B151" s="89">
        <v>98</v>
      </c>
      <c r="C151" s="89">
        <v>0.9</v>
      </c>
      <c r="D151" s="89">
        <v>1733</v>
      </c>
      <c r="E151" s="90">
        <v>370</v>
      </c>
      <c r="F151" s="91">
        <v>5.6</v>
      </c>
      <c r="G151" s="91">
        <v>5</v>
      </c>
      <c r="H151" s="41"/>
      <c r="I151" s="94">
        <v>1</v>
      </c>
      <c r="J151" s="40">
        <v>1</v>
      </c>
    </row>
    <row r="152" spans="1:10" s="21" customFormat="1" ht="12" customHeight="1" x14ac:dyDescent="0.25">
      <c r="A152" s="115" t="s">
        <v>222</v>
      </c>
      <c r="B152" s="99">
        <v>21</v>
      </c>
      <c r="C152" s="100">
        <v>1.7</v>
      </c>
      <c r="D152" s="99">
        <v>244</v>
      </c>
      <c r="E152" s="101">
        <v>33</v>
      </c>
      <c r="F152" s="102">
        <v>1.6</v>
      </c>
      <c r="G152" s="102">
        <v>0.2</v>
      </c>
      <c r="H152" s="103"/>
      <c r="I152" s="101">
        <v>10</v>
      </c>
      <c r="J152" s="104">
        <v>1.4</v>
      </c>
    </row>
    <row r="153" spans="1:10" s="21" customFormat="1" ht="12" customHeight="1" x14ac:dyDescent="0.2">
      <c r="A153" s="28" t="s">
        <v>86</v>
      </c>
      <c r="B153" s="89">
        <v>48</v>
      </c>
      <c r="C153" s="89">
        <v>5</v>
      </c>
      <c r="D153" s="89">
        <v>950</v>
      </c>
      <c r="E153" s="90">
        <v>100</v>
      </c>
      <c r="F153" s="91">
        <v>4</v>
      </c>
      <c r="G153" s="91">
        <v>0.76</v>
      </c>
      <c r="H153" s="41"/>
      <c r="I153" s="94">
        <v>2</v>
      </c>
      <c r="J153" s="40">
        <v>1</v>
      </c>
    </row>
    <row r="154" spans="1:10" s="21" customFormat="1" ht="12" customHeight="1" x14ac:dyDescent="0.2">
      <c r="A154" s="28" t="s">
        <v>143</v>
      </c>
      <c r="B154" s="89">
        <v>18</v>
      </c>
      <c r="C154" s="89">
        <v>1.1000000000000001</v>
      </c>
      <c r="D154" s="89">
        <v>401</v>
      </c>
      <c r="E154" s="90">
        <v>17</v>
      </c>
      <c r="F154" s="91">
        <v>0.5</v>
      </c>
      <c r="G154" s="91">
        <v>0.1</v>
      </c>
      <c r="H154" s="41"/>
      <c r="I154" s="94">
        <v>6</v>
      </c>
      <c r="J154" s="40">
        <v>1.4</v>
      </c>
    </row>
    <row r="155" spans="1:10" s="21" customFormat="1" ht="15.75" x14ac:dyDescent="0.25">
      <c r="A155" s="129" t="s">
        <v>243</v>
      </c>
      <c r="B155" s="99">
        <v>21</v>
      </c>
      <c r="C155" s="100">
        <v>2.11</v>
      </c>
      <c r="D155" s="99">
        <v>278</v>
      </c>
      <c r="E155" s="101">
        <v>41.1</v>
      </c>
      <c r="F155" s="102">
        <v>2.2599999999999998</v>
      </c>
      <c r="G155" s="102">
        <v>0.88</v>
      </c>
      <c r="H155" s="103"/>
      <c r="I155" s="101">
        <v>10</v>
      </c>
      <c r="J155" s="104">
        <v>1.4</v>
      </c>
    </row>
    <row r="156" spans="1:10" s="21" customFormat="1" ht="15" customHeight="1" x14ac:dyDescent="0.25">
      <c r="A156" s="115" t="s">
        <v>247</v>
      </c>
      <c r="B156" s="99">
        <v>35</v>
      </c>
      <c r="C156" s="100">
        <v>3.6</v>
      </c>
      <c r="D156" s="99">
        <v>510</v>
      </c>
      <c r="E156" s="101">
        <v>49</v>
      </c>
      <c r="F156" s="102">
        <v>3.1</v>
      </c>
      <c r="G156" s="102">
        <v>1.202</v>
      </c>
      <c r="H156" s="103"/>
      <c r="I156" s="101">
        <v>10</v>
      </c>
      <c r="J156" s="104">
        <v>1</v>
      </c>
    </row>
    <row r="157" spans="1:10" s="21" customFormat="1" ht="15" customHeight="1" x14ac:dyDescent="0.25">
      <c r="A157" s="115" t="s">
        <v>241</v>
      </c>
      <c r="B157" s="99">
        <v>85</v>
      </c>
      <c r="C157" s="100">
        <v>9.1999999999999993</v>
      </c>
      <c r="D157" s="99">
        <v>255</v>
      </c>
      <c r="E157" s="101">
        <v>7</v>
      </c>
      <c r="F157" s="102">
        <v>3.4</v>
      </c>
      <c r="G157" s="102">
        <v>0.63</v>
      </c>
      <c r="H157" s="103"/>
      <c r="I157" s="101">
        <v>10</v>
      </c>
      <c r="J157" s="104">
        <v>1</v>
      </c>
    </row>
    <row r="158" spans="1:10" s="21" customFormat="1" ht="12" customHeight="1" x14ac:dyDescent="0.2">
      <c r="A158" s="28" t="s">
        <v>89</v>
      </c>
      <c r="B158" s="89">
        <v>62</v>
      </c>
      <c r="C158" s="89">
        <v>0.6</v>
      </c>
      <c r="D158" s="89">
        <v>427</v>
      </c>
      <c r="E158" s="90">
        <v>35</v>
      </c>
      <c r="F158" s="91">
        <v>1</v>
      </c>
      <c r="G158" s="91">
        <v>0.6</v>
      </c>
      <c r="H158" s="41"/>
      <c r="I158" s="94">
        <v>1</v>
      </c>
      <c r="J158" s="40">
        <v>1</v>
      </c>
    </row>
    <row r="159" spans="1:10" s="21" customFormat="1" ht="12" customHeight="1" x14ac:dyDescent="0.2">
      <c r="A159" s="26" t="s">
        <v>171</v>
      </c>
      <c r="B159" s="95">
        <v>91</v>
      </c>
      <c r="C159" s="95">
        <v>8.8000000000000007</v>
      </c>
      <c r="D159" s="95">
        <v>699</v>
      </c>
      <c r="E159" s="96">
        <v>0</v>
      </c>
      <c r="F159" s="97">
        <v>4.8</v>
      </c>
      <c r="G159" s="97">
        <v>0.7</v>
      </c>
      <c r="H159" s="41"/>
      <c r="I159" s="92">
        <v>1</v>
      </c>
      <c r="J159" s="92">
        <v>1</v>
      </c>
    </row>
    <row r="160" spans="1:10" s="21" customFormat="1" ht="12" customHeight="1" x14ac:dyDescent="0.2">
      <c r="A160" s="26" t="s">
        <v>172</v>
      </c>
      <c r="B160" s="95">
        <v>86</v>
      </c>
      <c r="C160" s="95">
        <v>8.3000000000000007</v>
      </c>
      <c r="D160" s="95">
        <v>738</v>
      </c>
      <c r="E160" s="96">
        <v>0</v>
      </c>
      <c r="F160" s="97">
        <v>6.1</v>
      </c>
      <c r="G160" s="97">
        <v>0.9</v>
      </c>
      <c r="H160" s="41"/>
      <c r="I160" s="92">
        <v>1</v>
      </c>
      <c r="J160" s="92">
        <v>1</v>
      </c>
    </row>
    <row r="161" spans="1:10" s="21" customFormat="1" ht="12" customHeight="1" x14ac:dyDescent="0.25">
      <c r="A161" s="115" t="s">
        <v>240</v>
      </c>
      <c r="B161" s="99">
        <v>20</v>
      </c>
      <c r="C161" s="100">
        <v>2.08</v>
      </c>
      <c r="D161" s="99">
        <v>520</v>
      </c>
      <c r="E161" s="101">
        <v>16</v>
      </c>
      <c r="F161" s="102">
        <v>1.32</v>
      </c>
      <c r="G161" s="102">
        <v>0.16</v>
      </c>
      <c r="H161" s="103"/>
      <c r="I161" s="101">
        <v>10</v>
      </c>
      <c r="J161" s="104">
        <v>1.4</v>
      </c>
    </row>
    <row r="162" spans="1:10" s="21" customFormat="1" ht="15.75" x14ac:dyDescent="0.25">
      <c r="A162" s="115" t="s">
        <v>223</v>
      </c>
      <c r="B162" s="99">
        <v>31</v>
      </c>
      <c r="C162" s="100">
        <v>2.9</v>
      </c>
      <c r="D162" s="99">
        <v>457</v>
      </c>
      <c r="E162" s="101">
        <v>28</v>
      </c>
      <c r="F162" s="102">
        <v>3.3</v>
      </c>
      <c r="G162" s="102">
        <v>0.5</v>
      </c>
      <c r="H162" s="103"/>
      <c r="I162" s="101">
        <v>10</v>
      </c>
      <c r="J162" s="104">
        <v>1</v>
      </c>
    </row>
    <row r="163" spans="1:10" s="21" customFormat="1" ht="15" customHeight="1" x14ac:dyDescent="0.25">
      <c r="A163" s="119" t="s">
        <v>239</v>
      </c>
      <c r="B163" s="99">
        <v>19</v>
      </c>
      <c r="C163" s="100">
        <v>2.27</v>
      </c>
      <c r="D163" s="99">
        <v>708</v>
      </c>
      <c r="E163" s="101">
        <v>13.8</v>
      </c>
      <c r="F163" s="102">
        <v>1.1200000000000001</v>
      </c>
      <c r="G163" s="102">
        <v>0.2</v>
      </c>
      <c r="H163" s="103"/>
      <c r="I163" s="101">
        <v>10</v>
      </c>
      <c r="J163" s="104">
        <v>1.4</v>
      </c>
    </row>
    <row r="164" spans="1:10" s="66" customFormat="1" ht="15.75" x14ac:dyDescent="0.25">
      <c r="A164" s="115" t="s">
        <v>229</v>
      </c>
      <c r="B164" s="99">
        <v>21</v>
      </c>
      <c r="C164" s="100">
        <v>1.5</v>
      </c>
      <c r="D164" s="99">
        <v>161</v>
      </c>
      <c r="E164" s="101">
        <v>20</v>
      </c>
      <c r="F164" s="102">
        <v>1.3</v>
      </c>
      <c r="G164" s="102">
        <v>0.17</v>
      </c>
      <c r="H164" s="103"/>
      <c r="I164" s="101">
        <v>10</v>
      </c>
      <c r="J164" s="104">
        <v>1.4</v>
      </c>
    </row>
    <row r="165" spans="1:10" s="66" customFormat="1" ht="15" customHeight="1" x14ac:dyDescent="0.25">
      <c r="A165" s="115" t="s">
        <v>321</v>
      </c>
      <c r="B165" s="99">
        <v>22</v>
      </c>
      <c r="C165" s="100">
        <v>1.7</v>
      </c>
      <c r="D165" s="99">
        <v>249</v>
      </c>
      <c r="E165" s="101">
        <v>43</v>
      </c>
      <c r="F165" s="102">
        <v>1.5</v>
      </c>
      <c r="G165" s="102">
        <v>0.12</v>
      </c>
      <c r="H165" s="103"/>
      <c r="I165" s="101">
        <v>10</v>
      </c>
      <c r="J165" s="104">
        <v>1</v>
      </c>
    </row>
    <row r="166" spans="1:10" s="66" customFormat="1" ht="15" customHeight="1" x14ac:dyDescent="0.2">
      <c r="A166" s="28" t="s">
        <v>145</v>
      </c>
      <c r="B166" s="89">
        <v>16</v>
      </c>
      <c r="C166" s="89">
        <v>1.1000000000000001</v>
      </c>
      <c r="D166" s="89">
        <v>213</v>
      </c>
      <c r="E166" s="90">
        <v>0</v>
      </c>
      <c r="F166" s="91">
        <v>1</v>
      </c>
      <c r="G166" s="91">
        <v>0.4</v>
      </c>
      <c r="H166" s="41"/>
      <c r="I166" s="94">
        <v>6</v>
      </c>
      <c r="J166" s="40">
        <v>1.4</v>
      </c>
    </row>
    <row r="167" spans="1:10" s="66" customFormat="1" ht="15" customHeight="1" x14ac:dyDescent="0.25">
      <c r="A167" s="115" t="s">
        <v>238</v>
      </c>
      <c r="B167" s="99">
        <v>28</v>
      </c>
      <c r="C167" s="100">
        <v>2.2000000000000002</v>
      </c>
      <c r="D167" s="99">
        <v>317</v>
      </c>
      <c r="E167" s="101">
        <v>57</v>
      </c>
      <c r="F167" s="102">
        <v>2.5</v>
      </c>
      <c r="G167" s="102">
        <v>0.16300000000000001</v>
      </c>
      <c r="H167" s="103"/>
      <c r="I167" s="101">
        <v>10</v>
      </c>
      <c r="J167" s="104">
        <v>1</v>
      </c>
    </row>
    <row r="168" spans="1:10" s="66" customFormat="1" ht="15" customHeight="1" x14ac:dyDescent="0.2">
      <c r="A168" s="28" t="s">
        <v>146</v>
      </c>
      <c r="B168" s="89">
        <v>12</v>
      </c>
      <c r="C168" s="89">
        <v>0.7</v>
      </c>
      <c r="D168" s="89">
        <v>260</v>
      </c>
      <c r="E168" s="90">
        <v>11</v>
      </c>
      <c r="F168" s="91">
        <v>0.3</v>
      </c>
      <c r="G168" s="91">
        <v>0.7</v>
      </c>
      <c r="H168" s="41"/>
      <c r="I168" s="94">
        <v>6</v>
      </c>
      <c r="J168" s="40">
        <v>1.4</v>
      </c>
    </row>
    <row r="169" spans="1:10" s="66" customFormat="1" ht="12" customHeight="1" x14ac:dyDescent="0.2">
      <c r="A169" s="30" t="s">
        <v>158</v>
      </c>
      <c r="B169" s="89">
        <v>38</v>
      </c>
      <c r="C169" s="89">
        <v>0.5</v>
      </c>
      <c r="D169" s="89">
        <v>355</v>
      </c>
      <c r="E169" s="90">
        <v>59</v>
      </c>
      <c r="F169" s="91">
        <v>0.7</v>
      </c>
      <c r="G169" s="91">
        <v>1.4</v>
      </c>
      <c r="H169" s="41"/>
      <c r="I169" s="94">
        <v>1</v>
      </c>
      <c r="J169" s="40">
        <v>1</v>
      </c>
    </row>
    <row r="170" spans="1:10" s="66" customFormat="1" ht="15" customHeight="1" x14ac:dyDescent="0.2">
      <c r="A170" s="30" t="s">
        <v>147</v>
      </c>
      <c r="B170" s="89">
        <v>20</v>
      </c>
      <c r="C170" s="89">
        <v>0.5</v>
      </c>
      <c r="D170" s="89">
        <v>201</v>
      </c>
      <c r="E170" s="90">
        <v>5</v>
      </c>
      <c r="F170" s="91">
        <v>0.2</v>
      </c>
      <c r="G170" s="91">
        <v>0.2</v>
      </c>
      <c r="H170" s="41"/>
      <c r="I170" s="94">
        <v>6</v>
      </c>
      <c r="J170" s="40">
        <v>1</v>
      </c>
    </row>
    <row r="171" spans="1:10" s="66" customFormat="1" ht="15" customHeight="1" x14ac:dyDescent="0.2">
      <c r="A171" s="30" t="s">
        <v>148</v>
      </c>
      <c r="B171" s="89">
        <v>11</v>
      </c>
      <c r="C171" s="89">
        <v>0.6</v>
      </c>
      <c r="D171" s="89">
        <v>298</v>
      </c>
      <c r="E171" s="90">
        <v>11</v>
      </c>
      <c r="F171" s="91">
        <v>0.5</v>
      </c>
      <c r="G171" s="91">
        <v>0.4</v>
      </c>
      <c r="H171" s="41"/>
      <c r="I171" s="94">
        <v>6</v>
      </c>
      <c r="J171" s="40">
        <v>1.4</v>
      </c>
    </row>
    <row r="172" spans="1:10" s="66" customFormat="1" ht="15" customHeight="1" x14ac:dyDescent="0.25">
      <c r="A172" s="115" t="s">
        <v>236</v>
      </c>
      <c r="B172" s="99">
        <v>49</v>
      </c>
      <c r="C172" s="100">
        <v>1.3</v>
      </c>
      <c r="D172" s="99">
        <v>170</v>
      </c>
      <c r="E172" s="101">
        <v>15</v>
      </c>
      <c r="F172" s="102">
        <v>0.7</v>
      </c>
      <c r="G172" s="102">
        <v>0.9</v>
      </c>
      <c r="H172" s="103"/>
      <c r="I172" s="101">
        <v>10</v>
      </c>
      <c r="J172" s="104">
        <v>1</v>
      </c>
    </row>
    <row r="173" spans="1:10" s="66" customFormat="1" ht="15" customHeight="1" x14ac:dyDescent="0.2">
      <c r="A173" s="30" t="s">
        <v>90</v>
      </c>
      <c r="B173" s="89">
        <v>36</v>
      </c>
      <c r="C173" s="89">
        <v>1</v>
      </c>
      <c r="D173" s="89">
        <v>250</v>
      </c>
      <c r="E173" s="90">
        <v>15</v>
      </c>
      <c r="F173" s="91">
        <v>0.8</v>
      </c>
      <c r="G173" s="91">
        <v>0.23</v>
      </c>
      <c r="H173" s="41"/>
      <c r="I173" s="94">
        <v>2</v>
      </c>
      <c r="J173" s="40">
        <v>1</v>
      </c>
    </row>
    <row r="174" spans="1:10" s="66" customFormat="1" ht="12" customHeight="1" x14ac:dyDescent="0.2">
      <c r="A174" s="30" t="s">
        <v>91</v>
      </c>
      <c r="B174" s="89">
        <v>47</v>
      </c>
      <c r="C174" s="89">
        <v>0.4</v>
      </c>
      <c r="D174" s="89">
        <v>240</v>
      </c>
      <c r="E174" s="90">
        <v>0.8</v>
      </c>
      <c r="F174" s="91">
        <v>0.3</v>
      </c>
      <c r="G174" s="91">
        <v>0.22</v>
      </c>
      <c r="H174" s="41"/>
      <c r="I174" s="94">
        <v>2</v>
      </c>
      <c r="J174" s="40">
        <v>1</v>
      </c>
    </row>
    <row r="175" spans="1:10" s="66" customFormat="1" x14ac:dyDescent="0.2">
      <c r="A175" s="78" t="s">
        <v>149</v>
      </c>
      <c r="B175" s="89">
        <v>37</v>
      </c>
      <c r="C175" s="89">
        <v>0.89</v>
      </c>
      <c r="D175" s="89">
        <v>261</v>
      </c>
      <c r="E175" s="90">
        <v>9.6</v>
      </c>
      <c r="F175" s="91">
        <v>0.44</v>
      </c>
      <c r="G175" s="91">
        <v>0.22</v>
      </c>
      <c r="H175" s="41"/>
      <c r="I175" s="93">
        <v>5</v>
      </c>
      <c r="J175" s="40">
        <v>1</v>
      </c>
    </row>
    <row r="176" spans="1:10" s="66" customFormat="1" ht="12" customHeight="1" x14ac:dyDescent="0.25">
      <c r="A176" s="108" t="s">
        <v>249</v>
      </c>
      <c r="B176" s="99">
        <v>68</v>
      </c>
      <c r="C176" s="100">
        <v>3.8</v>
      </c>
      <c r="D176" s="99">
        <v>381</v>
      </c>
      <c r="E176" s="101">
        <v>32</v>
      </c>
      <c r="F176" s="102">
        <v>1.5</v>
      </c>
      <c r="G176" s="102">
        <v>0.5</v>
      </c>
      <c r="H176" s="103"/>
      <c r="I176" s="101">
        <v>10</v>
      </c>
      <c r="J176" s="104">
        <v>1</v>
      </c>
    </row>
    <row r="177" spans="1:10" s="66" customFormat="1" ht="15" customHeight="1" x14ac:dyDescent="0.2">
      <c r="A177" s="28" t="s">
        <v>144</v>
      </c>
      <c r="B177" s="89">
        <v>24</v>
      </c>
      <c r="C177" s="89">
        <v>2.72</v>
      </c>
      <c r="D177" s="89">
        <v>212</v>
      </c>
      <c r="E177" s="90">
        <v>35.5</v>
      </c>
      <c r="F177" s="91">
        <v>1.18</v>
      </c>
      <c r="G177" s="91">
        <v>0.21</v>
      </c>
      <c r="H177" s="41"/>
      <c r="I177" s="94">
        <v>5</v>
      </c>
      <c r="J177" s="40">
        <v>1</v>
      </c>
    </row>
    <row r="178" spans="1:10" s="66" customFormat="1" x14ac:dyDescent="0.2">
      <c r="A178" s="28" t="s">
        <v>87</v>
      </c>
      <c r="B178" s="89">
        <v>30</v>
      </c>
      <c r="C178" s="89">
        <v>2.4</v>
      </c>
      <c r="D178" s="89">
        <v>389</v>
      </c>
      <c r="E178" s="90">
        <v>52</v>
      </c>
      <c r="F178" s="91">
        <v>2</v>
      </c>
      <c r="G178" s="91">
        <v>0.4</v>
      </c>
      <c r="H178" s="41"/>
      <c r="I178" s="94">
        <v>1</v>
      </c>
      <c r="J178" s="40">
        <v>1</v>
      </c>
    </row>
    <row r="179" spans="1:10" s="66" customFormat="1" ht="12" customHeight="1" x14ac:dyDescent="0.25">
      <c r="A179" s="122" t="s">
        <v>244</v>
      </c>
      <c r="B179" s="99">
        <v>60</v>
      </c>
      <c r="C179" s="100">
        <v>4.2</v>
      </c>
      <c r="D179" s="99">
        <v>258</v>
      </c>
      <c r="E179" s="101">
        <v>17</v>
      </c>
      <c r="F179" s="102">
        <v>4.2</v>
      </c>
      <c r="G179" s="102">
        <v>1</v>
      </c>
      <c r="H179" s="103"/>
      <c r="I179" s="101">
        <v>10</v>
      </c>
      <c r="J179" s="104">
        <v>1</v>
      </c>
    </row>
    <row r="180" spans="1:10" s="66" customFormat="1" ht="15" customHeight="1" x14ac:dyDescent="0.2">
      <c r="A180" s="30"/>
      <c r="B180" s="89"/>
      <c r="C180" s="89"/>
      <c r="D180" s="89"/>
      <c r="E180" s="90"/>
      <c r="F180" s="91"/>
      <c r="G180" s="91"/>
      <c r="H180" s="41"/>
      <c r="I180" s="94"/>
      <c r="J180" s="92"/>
    </row>
    <row r="181" spans="1:10" s="66" customFormat="1" ht="12" customHeight="1" x14ac:dyDescent="0.2">
      <c r="A181" s="31" t="s">
        <v>92</v>
      </c>
      <c r="B181" s="110"/>
      <c r="C181" s="110"/>
      <c r="D181" s="110"/>
      <c r="E181" s="111"/>
      <c r="F181" s="112"/>
      <c r="G181" s="112"/>
      <c r="H181" s="113"/>
      <c r="I181" s="114"/>
      <c r="J181" s="114"/>
    </row>
    <row r="182" spans="1:10" s="66" customFormat="1" ht="15.75" x14ac:dyDescent="0.25">
      <c r="A182" s="108" t="s">
        <v>252</v>
      </c>
      <c r="B182" s="99">
        <v>63</v>
      </c>
      <c r="C182" s="100">
        <v>0.5</v>
      </c>
      <c r="D182" s="99">
        <v>14</v>
      </c>
      <c r="E182" s="101">
        <v>2</v>
      </c>
      <c r="F182" s="102">
        <v>0.2</v>
      </c>
      <c r="G182" s="102">
        <v>4.2999999999999997E-2</v>
      </c>
      <c r="H182" s="103"/>
      <c r="I182" s="101">
        <v>10</v>
      </c>
      <c r="J182" s="104">
        <v>1</v>
      </c>
    </row>
    <row r="183" spans="1:10" s="66" customFormat="1" ht="12" customHeight="1" x14ac:dyDescent="0.2">
      <c r="A183" s="28" t="s">
        <v>93</v>
      </c>
      <c r="B183" s="89">
        <v>149</v>
      </c>
      <c r="C183" s="89">
        <v>1.6</v>
      </c>
      <c r="D183" s="89">
        <v>20</v>
      </c>
      <c r="E183" s="90">
        <v>16</v>
      </c>
      <c r="F183" s="91">
        <v>1.1000000000000001</v>
      </c>
      <c r="G183" s="91">
        <v>0.6</v>
      </c>
      <c r="H183" s="41"/>
      <c r="I183" s="94">
        <v>1</v>
      </c>
      <c r="J183" s="40">
        <v>1</v>
      </c>
    </row>
    <row r="184" spans="1:10" s="66" customFormat="1" ht="12" customHeight="1" x14ac:dyDescent="0.25">
      <c r="A184" s="115" t="s">
        <v>220</v>
      </c>
      <c r="B184" s="99">
        <v>38</v>
      </c>
      <c r="C184" s="100">
        <v>1.6</v>
      </c>
      <c r="D184" s="99">
        <v>34</v>
      </c>
      <c r="E184" s="101">
        <v>10</v>
      </c>
      <c r="F184" s="102">
        <v>1.1000000000000001</v>
      </c>
      <c r="G184" s="102">
        <v>0.3</v>
      </c>
      <c r="H184" s="103"/>
      <c r="I184" s="101">
        <v>10</v>
      </c>
      <c r="J184" s="104">
        <v>1</v>
      </c>
    </row>
    <row r="185" spans="1:10" s="66" customFormat="1" ht="12" customHeight="1" x14ac:dyDescent="0.2">
      <c r="A185" s="30" t="s">
        <v>94</v>
      </c>
      <c r="B185" s="89">
        <v>100</v>
      </c>
      <c r="C185" s="89">
        <v>1.3</v>
      </c>
      <c r="D185" s="89">
        <v>19</v>
      </c>
      <c r="E185" s="90">
        <v>10</v>
      </c>
      <c r="F185" s="91">
        <v>1</v>
      </c>
      <c r="G185" s="91">
        <v>1.1000000000000001</v>
      </c>
      <c r="H185" s="41"/>
      <c r="I185" s="94">
        <v>1</v>
      </c>
      <c r="J185" s="40">
        <v>1</v>
      </c>
    </row>
    <row r="186" spans="1:10" s="66" customFormat="1" ht="12" customHeight="1" x14ac:dyDescent="0.25">
      <c r="A186" s="108" t="s">
        <v>254</v>
      </c>
      <c r="B186" s="99">
        <v>105</v>
      </c>
      <c r="C186" s="100">
        <v>1</v>
      </c>
      <c r="D186" s="99">
        <v>15</v>
      </c>
      <c r="E186" s="101">
        <v>12</v>
      </c>
      <c r="F186" s="102">
        <v>0.4</v>
      </c>
      <c r="G186" s="102">
        <v>0.1</v>
      </c>
      <c r="H186" s="103"/>
      <c r="I186" s="101">
        <v>10</v>
      </c>
      <c r="J186" s="104">
        <v>1</v>
      </c>
    </row>
    <row r="187" spans="1:10" s="66" customFormat="1" ht="15.75" x14ac:dyDescent="0.25">
      <c r="A187" s="119" t="s">
        <v>255</v>
      </c>
      <c r="B187" s="99">
        <v>105</v>
      </c>
      <c r="C187" s="100">
        <v>1</v>
      </c>
      <c r="D187" s="99">
        <v>12.75</v>
      </c>
      <c r="E187" s="99">
        <v>9.6000000000000014</v>
      </c>
      <c r="F187" s="109">
        <v>0.4</v>
      </c>
      <c r="G187" s="109">
        <v>0.1</v>
      </c>
      <c r="H187" s="103"/>
      <c r="I187" s="101">
        <v>10</v>
      </c>
      <c r="J187" s="104">
        <v>1</v>
      </c>
    </row>
    <row r="188" spans="1:10" s="66" customFormat="1" ht="12" customHeight="1" x14ac:dyDescent="0.25">
      <c r="A188" s="115" t="s">
        <v>237</v>
      </c>
      <c r="B188" s="99">
        <v>46</v>
      </c>
      <c r="C188" s="100">
        <v>4.3</v>
      </c>
      <c r="D188" s="99">
        <v>5</v>
      </c>
      <c r="E188" s="101">
        <v>23</v>
      </c>
      <c r="F188" s="102">
        <v>1.4</v>
      </c>
      <c r="G188" s="102">
        <v>0.5</v>
      </c>
      <c r="H188" s="103"/>
      <c r="I188" s="101">
        <v>10</v>
      </c>
      <c r="J188" s="104">
        <v>1</v>
      </c>
    </row>
    <row r="189" spans="1:10" s="66" customFormat="1" ht="15.75" x14ac:dyDescent="0.25">
      <c r="A189" s="115" t="s">
        <v>242</v>
      </c>
      <c r="B189" s="99">
        <v>29</v>
      </c>
      <c r="C189" s="100">
        <v>1.5</v>
      </c>
      <c r="D189" s="99">
        <v>8</v>
      </c>
      <c r="E189" s="101">
        <v>32</v>
      </c>
      <c r="F189" s="102">
        <v>1</v>
      </c>
      <c r="G189" s="102">
        <v>0.3</v>
      </c>
      <c r="H189" s="103"/>
      <c r="I189" s="101">
        <v>10</v>
      </c>
      <c r="J189" s="104">
        <v>1.4</v>
      </c>
    </row>
    <row r="190" spans="1:10" s="66" customFormat="1" x14ac:dyDescent="0.2">
      <c r="A190" s="30" t="s">
        <v>96</v>
      </c>
      <c r="B190" s="89">
        <v>19.8</v>
      </c>
      <c r="C190" s="89">
        <v>1.3</v>
      </c>
      <c r="D190" s="89">
        <v>11</v>
      </c>
      <c r="E190" s="90">
        <v>21.4</v>
      </c>
      <c r="F190" s="91">
        <v>0.4</v>
      </c>
      <c r="G190" s="91">
        <v>0.2</v>
      </c>
      <c r="H190" s="41"/>
      <c r="I190" s="94">
        <v>1</v>
      </c>
      <c r="J190" s="40">
        <v>1.4</v>
      </c>
    </row>
    <row r="191" spans="1:10" s="66" customFormat="1" ht="12" customHeight="1" x14ac:dyDescent="0.25">
      <c r="A191" s="122" t="s">
        <v>221</v>
      </c>
      <c r="B191" s="99">
        <v>29</v>
      </c>
      <c r="C191" s="100">
        <v>1.5</v>
      </c>
      <c r="D191" s="99">
        <v>8</v>
      </c>
      <c r="E191" s="101">
        <v>32</v>
      </c>
      <c r="F191" s="102">
        <v>1</v>
      </c>
      <c r="G191" s="102">
        <v>0.3</v>
      </c>
      <c r="H191" s="103"/>
      <c r="I191" s="101">
        <v>10</v>
      </c>
      <c r="J191" s="104">
        <v>1</v>
      </c>
    </row>
    <row r="192" spans="1:10" s="66" customFormat="1" ht="12" customHeight="1" x14ac:dyDescent="0.2">
      <c r="A192" s="30" t="s">
        <v>95</v>
      </c>
      <c r="B192" s="89">
        <v>26</v>
      </c>
      <c r="C192" s="89">
        <v>1.6</v>
      </c>
      <c r="D192" s="89">
        <v>10</v>
      </c>
      <c r="E192" s="90">
        <v>54</v>
      </c>
      <c r="F192" s="91">
        <v>0.6</v>
      </c>
      <c r="G192" s="91">
        <v>0.2</v>
      </c>
      <c r="H192" s="41"/>
      <c r="I192" s="94">
        <v>1</v>
      </c>
      <c r="J192" s="40">
        <v>1</v>
      </c>
    </row>
    <row r="193" spans="1:10" s="66" customFormat="1" ht="12" customHeight="1" x14ac:dyDescent="0.2">
      <c r="A193" s="29" t="s">
        <v>180</v>
      </c>
      <c r="B193" s="89">
        <v>28</v>
      </c>
      <c r="C193" s="89">
        <v>2.7</v>
      </c>
      <c r="D193" s="89">
        <v>1</v>
      </c>
      <c r="E193" s="90">
        <v>46.6</v>
      </c>
      <c r="F193" s="91">
        <v>0.8</v>
      </c>
      <c r="G193" s="91">
        <v>0.37</v>
      </c>
      <c r="H193" s="41"/>
      <c r="I193" s="92">
        <v>9</v>
      </c>
      <c r="J193" s="92">
        <v>1</v>
      </c>
    </row>
    <row r="194" spans="1:10" s="66" customFormat="1" ht="15.75" x14ac:dyDescent="0.25">
      <c r="A194" s="115" t="s">
        <v>233</v>
      </c>
      <c r="B194" s="99">
        <v>21</v>
      </c>
      <c r="C194" s="100">
        <v>0.6</v>
      </c>
      <c r="D194" s="99">
        <v>6</v>
      </c>
      <c r="E194" s="101">
        <v>10</v>
      </c>
      <c r="F194" s="102">
        <v>0.4</v>
      </c>
      <c r="G194" s="102">
        <v>0.26</v>
      </c>
      <c r="H194" s="103"/>
      <c r="I194" s="101">
        <v>10</v>
      </c>
      <c r="J194" s="104">
        <v>1</v>
      </c>
    </row>
    <row r="195" spans="1:10" s="66" customFormat="1" ht="12" customHeight="1" x14ac:dyDescent="0.25">
      <c r="A195" s="122" t="s">
        <v>246</v>
      </c>
      <c r="B195" s="99">
        <v>21</v>
      </c>
      <c r="C195" s="100">
        <v>0.6</v>
      </c>
      <c r="D195" s="99">
        <v>6</v>
      </c>
      <c r="E195" s="101">
        <v>10</v>
      </c>
      <c r="F195" s="102">
        <v>0.4</v>
      </c>
      <c r="G195" s="102">
        <v>0.71</v>
      </c>
      <c r="H195" s="103"/>
      <c r="I195" s="101">
        <v>10</v>
      </c>
      <c r="J195" s="104">
        <v>1</v>
      </c>
    </row>
    <row r="196" spans="1:10" s="66" customFormat="1" ht="12" customHeight="1" x14ac:dyDescent="0.25">
      <c r="A196" s="108" t="s">
        <v>294</v>
      </c>
      <c r="B196" s="99">
        <v>75</v>
      </c>
      <c r="C196" s="100">
        <v>3</v>
      </c>
      <c r="D196" s="99">
        <v>156</v>
      </c>
      <c r="E196" s="101">
        <v>142</v>
      </c>
      <c r="F196" s="102">
        <v>1.2</v>
      </c>
      <c r="G196" s="102">
        <v>0.36</v>
      </c>
      <c r="H196" s="103"/>
      <c r="I196" s="101">
        <v>10</v>
      </c>
      <c r="J196" s="104">
        <v>1</v>
      </c>
    </row>
    <row r="197" spans="1:10" s="66" customFormat="1" x14ac:dyDescent="0.2">
      <c r="A197" s="30" t="s">
        <v>29</v>
      </c>
      <c r="B197" s="89">
        <v>23</v>
      </c>
      <c r="C197" s="89">
        <v>2.13</v>
      </c>
      <c r="D197" s="89">
        <v>337</v>
      </c>
      <c r="E197" s="90">
        <v>27</v>
      </c>
      <c r="F197" s="91">
        <v>1.77</v>
      </c>
      <c r="G197" s="91">
        <v>0.5</v>
      </c>
      <c r="H197" s="41"/>
      <c r="I197" s="94">
        <v>2</v>
      </c>
      <c r="J197" s="40">
        <v>1</v>
      </c>
    </row>
    <row r="198" spans="1:10" s="66" customFormat="1" ht="12" customHeight="1" x14ac:dyDescent="0.25">
      <c r="A198" s="108" t="s">
        <v>227</v>
      </c>
      <c r="B198" s="99">
        <v>33</v>
      </c>
      <c r="C198" s="100">
        <v>2.5</v>
      </c>
      <c r="D198" s="99">
        <v>431</v>
      </c>
      <c r="E198" s="101">
        <v>34</v>
      </c>
      <c r="F198" s="102">
        <v>2.6</v>
      </c>
      <c r="G198" s="102">
        <v>0.2</v>
      </c>
      <c r="H198" s="103"/>
      <c r="I198" s="101">
        <v>10</v>
      </c>
      <c r="J198" s="104">
        <v>1</v>
      </c>
    </row>
    <row r="199" spans="1:10" s="66" customFormat="1" ht="15.75" x14ac:dyDescent="0.25">
      <c r="A199" s="122" t="s">
        <v>232</v>
      </c>
      <c r="B199" s="99">
        <v>23</v>
      </c>
      <c r="C199" s="100">
        <v>0.8</v>
      </c>
      <c r="D199" s="99">
        <v>9</v>
      </c>
      <c r="E199" s="101">
        <v>12</v>
      </c>
      <c r="F199" s="102">
        <v>0.4</v>
      </c>
      <c r="G199" s="102">
        <v>0.2</v>
      </c>
      <c r="H199" s="103"/>
      <c r="I199" s="101">
        <v>10</v>
      </c>
      <c r="J199" s="104">
        <v>1</v>
      </c>
    </row>
    <row r="200" spans="1:10" s="66" customFormat="1" x14ac:dyDescent="0.2">
      <c r="A200" s="28" t="s">
        <v>176</v>
      </c>
      <c r="B200" s="89">
        <v>95.5</v>
      </c>
      <c r="C200" s="89">
        <v>0.7</v>
      </c>
      <c r="D200" s="89">
        <v>3</v>
      </c>
      <c r="E200" s="90">
        <v>0</v>
      </c>
      <c r="F200" s="91">
        <v>0.5</v>
      </c>
      <c r="G200" s="91">
        <v>0.17</v>
      </c>
      <c r="H200" s="41"/>
      <c r="I200" s="92">
        <v>1</v>
      </c>
      <c r="J200" s="92">
        <v>1</v>
      </c>
    </row>
    <row r="201" spans="1:10" s="66" customFormat="1" ht="12" customHeight="1" x14ac:dyDescent="0.25">
      <c r="A201" s="122" t="s">
        <v>228</v>
      </c>
      <c r="B201" s="99">
        <v>34</v>
      </c>
      <c r="C201" s="100">
        <v>3.1</v>
      </c>
      <c r="D201" s="99">
        <v>201</v>
      </c>
      <c r="E201" s="101">
        <v>40</v>
      </c>
      <c r="F201" s="102">
        <v>2.2999999999999998</v>
      </c>
      <c r="G201" s="102">
        <v>0.65400000000000003</v>
      </c>
      <c r="H201" s="103"/>
      <c r="I201" s="101">
        <v>10</v>
      </c>
      <c r="J201" s="104">
        <v>1</v>
      </c>
    </row>
    <row r="202" spans="1:10" s="66" customFormat="1" ht="12" customHeight="1" x14ac:dyDescent="0.2">
      <c r="A202" s="29" t="s">
        <v>150</v>
      </c>
      <c r="B202" s="89">
        <v>35</v>
      </c>
      <c r="C202" s="89">
        <v>0.83</v>
      </c>
      <c r="D202" s="89">
        <v>2</v>
      </c>
      <c r="E202" s="90">
        <v>1.3</v>
      </c>
      <c r="F202" s="91">
        <v>0.25</v>
      </c>
      <c r="G202" s="91">
        <v>0.12</v>
      </c>
      <c r="H202" s="41"/>
      <c r="I202" s="94">
        <v>5</v>
      </c>
      <c r="J202" s="40">
        <v>1.4</v>
      </c>
    </row>
    <row r="203" spans="1:10" s="66" customFormat="1" x14ac:dyDescent="0.2">
      <c r="A203" s="30" t="s">
        <v>97</v>
      </c>
      <c r="B203" s="89">
        <v>28</v>
      </c>
      <c r="C203" s="89">
        <v>1.1000000000000001</v>
      </c>
      <c r="D203" s="89">
        <v>12</v>
      </c>
      <c r="E203" s="90">
        <v>6</v>
      </c>
      <c r="F203" s="91">
        <v>0.9</v>
      </c>
      <c r="G203" s="91">
        <v>1.6</v>
      </c>
      <c r="H203" s="41"/>
      <c r="I203" s="94">
        <v>1</v>
      </c>
      <c r="J203" s="40">
        <v>1</v>
      </c>
    </row>
    <row r="204" spans="1:10" s="66" customFormat="1" ht="12" customHeight="1" x14ac:dyDescent="0.25">
      <c r="A204" s="122" t="s">
        <v>234</v>
      </c>
      <c r="B204" s="99">
        <v>37</v>
      </c>
      <c r="C204" s="100">
        <v>1.5</v>
      </c>
      <c r="D204" s="99">
        <v>10</v>
      </c>
      <c r="E204" s="101">
        <v>8</v>
      </c>
      <c r="F204" s="102">
        <v>0.9</v>
      </c>
      <c r="G204" s="102">
        <v>0.2</v>
      </c>
      <c r="H204" s="103"/>
      <c r="I204" s="101">
        <v>10</v>
      </c>
      <c r="J204" s="104">
        <v>1</v>
      </c>
    </row>
    <row r="205" spans="1:10" s="66" customFormat="1" ht="15.75" x14ac:dyDescent="0.25">
      <c r="A205" s="115" t="s">
        <v>224</v>
      </c>
      <c r="B205" s="99">
        <v>42</v>
      </c>
      <c r="C205" s="100">
        <v>2.5</v>
      </c>
      <c r="D205" s="99">
        <v>867</v>
      </c>
      <c r="E205" s="101">
        <v>23</v>
      </c>
      <c r="F205" s="102">
        <v>2.2999999999999998</v>
      </c>
      <c r="G205" s="102">
        <v>0.23899999999999999</v>
      </c>
      <c r="H205" s="103"/>
      <c r="I205" s="101">
        <v>10</v>
      </c>
      <c r="J205" s="104">
        <v>1</v>
      </c>
    </row>
    <row r="206" spans="1:10" s="66" customFormat="1" ht="15" customHeight="1" x14ac:dyDescent="0.2">
      <c r="A206" s="28" t="s">
        <v>98</v>
      </c>
      <c r="B206" s="89">
        <v>78</v>
      </c>
      <c r="C206" s="89">
        <v>1.4</v>
      </c>
      <c r="D206" s="89">
        <v>79</v>
      </c>
      <c r="E206" s="90">
        <v>15</v>
      </c>
      <c r="F206" s="91">
        <v>6</v>
      </c>
      <c r="G206" s="91">
        <v>1.5</v>
      </c>
      <c r="H206" s="41"/>
      <c r="I206" s="94">
        <v>1</v>
      </c>
      <c r="J206" s="40">
        <v>1</v>
      </c>
    </row>
    <row r="207" spans="1:10" s="66" customFormat="1" ht="15" customHeight="1" x14ac:dyDescent="0.25">
      <c r="A207" s="122" t="s">
        <v>290</v>
      </c>
      <c r="B207" s="99">
        <v>51</v>
      </c>
      <c r="C207" s="100">
        <v>2.1</v>
      </c>
      <c r="D207" s="99">
        <v>0</v>
      </c>
      <c r="E207" s="101">
        <v>10.09</v>
      </c>
      <c r="F207" s="102">
        <v>0.7</v>
      </c>
      <c r="G207" s="102">
        <v>0.375</v>
      </c>
      <c r="H207" s="103"/>
      <c r="I207" s="101">
        <v>10</v>
      </c>
      <c r="J207" s="104">
        <v>1</v>
      </c>
    </row>
    <row r="208" spans="1:10" s="66" customFormat="1" x14ac:dyDescent="0.2">
      <c r="A208" s="28" t="s">
        <v>99</v>
      </c>
      <c r="B208" s="89">
        <v>136</v>
      </c>
      <c r="C208" s="89">
        <v>6.1</v>
      </c>
      <c r="D208" s="89">
        <v>0</v>
      </c>
      <c r="E208" s="90">
        <v>18</v>
      </c>
      <c r="F208" s="91">
        <v>1.5</v>
      </c>
      <c r="G208" s="91">
        <v>0.6</v>
      </c>
      <c r="H208" s="41"/>
      <c r="I208" s="94">
        <v>1</v>
      </c>
      <c r="J208" s="40">
        <v>1</v>
      </c>
    </row>
    <row r="209" spans="1:10" s="66" customFormat="1" ht="15" customHeight="1" x14ac:dyDescent="0.2">
      <c r="A209" s="28" t="s">
        <v>187</v>
      </c>
      <c r="B209" s="89">
        <v>72</v>
      </c>
      <c r="C209" s="89">
        <v>1.9</v>
      </c>
      <c r="D209" s="89">
        <v>0</v>
      </c>
      <c r="E209" s="90">
        <v>5</v>
      </c>
      <c r="F209" s="91">
        <v>1.1000000000000001</v>
      </c>
      <c r="G209" s="91">
        <v>0.36</v>
      </c>
      <c r="H209" s="41"/>
      <c r="I209" s="92">
        <v>9</v>
      </c>
      <c r="J209" s="92">
        <v>1</v>
      </c>
    </row>
    <row r="210" spans="1:10" s="66" customFormat="1" x14ac:dyDescent="0.2">
      <c r="A210" s="28" t="s">
        <v>100</v>
      </c>
      <c r="B210" s="89">
        <v>58</v>
      </c>
      <c r="C210" s="89">
        <v>1</v>
      </c>
      <c r="D210" s="89">
        <v>95</v>
      </c>
      <c r="E210" s="90">
        <v>281</v>
      </c>
      <c r="F210" s="91">
        <v>1.4</v>
      </c>
      <c r="G210" s="91">
        <v>1.8</v>
      </c>
      <c r="H210" s="41"/>
      <c r="I210" s="94">
        <v>1</v>
      </c>
      <c r="J210" s="92">
        <v>1</v>
      </c>
    </row>
    <row r="211" spans="1:10" s="66" customFormat="1" ht="15" customHeight="1" x14ac:dyDescent="0.25">
      <c r="A211" s="108" t="s">
        <v>225</v>
      </c>
      <c r="B211" s="99">
        <v>39</v>
      </c>
      <c r="C211" s="100">
        <v>2.8</v>
      </c>
      <c r="D211" s="99">
        <v>279</v>
      </c>
      <c r="E211" s="101">
        <v>18</v>
      </c>
      <c r="F211" s="102">
        <v>2.1</v>
      </c>
      <c r="G211" s="102">
        <v>0.6</v>
      </c>
      <c r="H211" s="103"/>
      <c r="I211" s="101">
        <v>10</v>
      </c>
      <c r="J211" s="104">
        <v>1</v>
      </c>
    </row>
    <row r="212" spans="1:10" s="66" customFormat="1" ht="15" customHeight="1" x14ac:dyDescent="0.2">
      <c r="A212" s="30" t="s">
        <v>101</v>
      </c>
      <c r="B212" s="89">
        <v>94</v>
      </c>
      <c r="C212" s="89">
        <v>1.7</v>
      </c>
      <c r="D212" s="89">
        <v>18</v>
      </c>
      <c r="E212" s="90">
        <v>9</v>
      </c>
      <c r="F212" s="91">
        <v>0.6</v>
      </c>
      <c r="G212" s="91">
        <v>0.12</v>
      </c>
      <c r="H212" s="41"/>
      <c r="I212" s="94">
        <v>2</v>
      </c>
      <c r="J212" s="92">
        <v>1</v>
      </c>
    </row>
    <row r="213" spans="1:10" s="66" customFormat="1" ht="15" customHeight="1" x14ac:dyDescent="0.25">
      <c r="A213" s="108" t="s">
        <v>293</v>
      </c>
      <c r="B213" s="99">
        <v>78</v>
      </c>
      <c r="C213" s="100">
        <v>0.8</v>
      </c>
      <c r="D213" s="99">
        <v>3</v>
      </c>
      <c r="E213" s="101">
        <v>1</v>
      </c>
      <c r="F213" s="102">
        <v>2</v>
      </c>
      <c r="G213" s="102">
        <v>0.5</v>
      </c>
      <c r="H213" s="103"/>
      <c r="I213" s="101">
        <v>10</v>
      </c>
      <c r="J213" s="104">
        <v>1</v>
      </c>
    </row>
    <row r="214" spans="1:10" s="66" customFormat="1" ht="15" customHeight="1" x14ac:dyDescent="0.2">
      <c r="A214" s="30" t="s">
        <v>102</v>
      </c>
      <c r="B214" s="89">
        <v>36</v>
      </c>
      <c r="C214" s="89">
        <v>0.7</v>
      </c>
      <c r="D214" s="89">
        <v>2</v>
      </c>
      <c r="E214" s="90">
        <v>46</v>
      </c>
      <c r="F214" s="91">
        <v>0.6</v>
      </c>
      <c r="G214" s="91">
        <v>0.1</v>
      </c>
      <c r="H214" s="41"/>
      <c r="I214" s="94">
        <v>1</v>
      </c>
      <c r="J214" s="92">
        <v>1</v>
      </c>
    </row>
    <row r="215" spans="1:10" s="66" customFormat="1" x14ac:dyDescent="0.2">
      <c r="A215" s="30" t="s">
        <v>103</v>
      </c>
      <c r="B215" s="89">
        <v>29</v>
      </c>
      <c r="C215" s="89">
        <v>1.1000000000000001</v>
      </c>
      <c r="D215" s="89">
        <v>3</v>
      </c>
      <c r="E215" s="90">
        <v>53</v>
      </c>
      <c r="F215" s="91">
        <v>0.6</v>
      </c>
      <c r="G215" s="91">
        <v>0.1</v>
      </c>
      <c r="H215" s="41"/>
      <c r="I215" s="94">
        <v>4</v>
      </c>
      <c r="J215" s="92">
        <v>1</v>
      </c>
    </row>
    <row r="216" spans="1:10" s="66" customFormat="1" ht="15" customHeight="1" x14ac:dyDescent="0.2">
      <c r="A216" s="30" t="s">
        <v>104</v>
      </c>
      <c r="B216" s="89">
        <v>23</v>
      </c>
      <c r="C216" s="89">
        <v>1.5</v>
      </c>
      <c r="D216" s="89">
        <v>47</v>
      </c>
      <c r="E216" s="90">
        <v>40</v>
      </c>
      <c r="F216" s="91">
        <v>0.5</v>
      </c>
      <c r="G216" s="91">
        <v>0.76</v>
      </c>
      <c r="H216" s="41"/>
      <c r="I216" s="94">
        <v>2</v>
      </c>
      <c r="J216" s="92">
        <v>1</v>
      </c>
    </row>
    <row r="217" spans="1:10" s="66" customFormat="1" ht="15" customHeight="1" x14ac:dyDescent="0.2">
      <c r="A217" s="30" t="s">
        <v>105</v>
      </c>
      <c r="B217" s="89">
        <v>55</v>
      </c>
      <c r="C217" s="89">
        <v>0.5</v>
      </c>
      <c r="D217" s="89">
        <v>10</v>
      </c>
      <c r="E217" s="90">
        <v>86</v>
      </c>
      <c r="F217" s="91">
        <v>1.4</v>
      </c>
      <c r="G217" s="91">
        <v>0.6</v>
      </c>
      <c r="H217" s="41"/>
      <c r="I217" s="94">
        <v>1</v>
      </c>
      <c r="J217" s="92">
        <v>1</v>
      </c>
    </row>
    <row r="218" spans="1:10" s="66" customFormat="1" ht="15.75" x14ac:dyDescent="0.25">
      <c r="A218" s="115" t="s">
        <v>226</v>
      </c>
      <c r="B218" s="99">
        <v>42</v>
      </c>
      <c r="C218" s="100">
        <v>2.9</v>
      </c>
      <c r="D218" s="99">
        <v>467</v>
      </c>
      <c r="E218" s="101">
        <v>84</v>
      </c>
      <c r="F218" s="102">
        <v>4.0999999999999996</v>
      </c>
      <c r="G218" s="102">
        <v>0.8</v>
      </c>
      <c r="H218" s="103"/>
      <c r="I218" s="101">
        <v>10</v>
      </c>
      <c r="J218" s="104">
        <v>1</v>
      </c>
    </row>
    <row r="219" spans="1:10" s="66" customFormat="1" ht="15" customHeight="1" x14ac:dyDescent="0.2">
      <c r="A219" s="29" t="s">
        <v>151</v>
      </c>
      <c r="B219" s="89">
        <v>21</v>
      </c>
      <c r="C219" s="89">
        <v>1.1000000000000001</v>
      </c>
      <c r="D219" s="89">
        <v>38</v>
      </c>
      <c r="E219" s="90">
        <v>5</v>
      </c>
      <c r="F219" s="91">
        <v>0.8</v>
      </c>
      <c r="G219" s="91">
        <v>0.4</v>
      </c>
      <c r="H219" s="41"/>
      <c r="I219" s="94">
        <v>6</v>
      </c>
      <c r="J219" s="92">
        <v>1.4</v>
      </c>
    </row>
    <row r="220" spans="1:10" s="66" customFormat="1" ht="15" customHeight="1" x14ac:dyDescent="0.2">
      <c r="A220" s="30" t="s">
        <v>106</v>
      </c>
      <c r="B220" s="89">
        <v>31</v>
      </c>
      <c r="C220" s="89">
        <v>1.7</v>
      </c>
      <c r="D220" s="89">
        <v>72</v>
      </c>
      <c r="E220" s="90">
        <v>29</v>
      </c>
      <c r="F220" s="91">
        <v>0.9</v>
      </c>
      <c r="G220" s="91">
        <v>3</v>
      </c>
      <c r="H220" s="41"/>
      <c r="I220" s="94">
        <v>1</v>
      </c>
      <c r="J220" s="92">
        <v>1</v>
      </c>
    </row>
    <row r="221" spans="1:10" s="66" customFormat="1" ht="15" customHeight="1" x14ac:dyDescent="0.25">
      <c r="A221" s="108" t="s">
        <v>295</v>
      </c>
      <c r="B221" s="99">
        <v>50</v>
      </c>
      <c r="C221" s="100">
        <v>1.6</v>
      </c>
      <c r="D221" s="99">
        <v>0</v>
      </c>
      <c r="E221" s="101">
        <v>8</v>
      </c>
      <c r="F221" s="102">
        <v>0.7</v>
      </c>
      <c r="G221" s="102">
        <v>0.20399999999999999</v>
      </c>
      <c r="H221" s="103"/>
      <c r="I221" s="101">
        <v>10</v>
      </c>
      <c r="J221" s="104">
        <v>1</v>
      </c>
    </row>
    <row r="222" spans="1:10" s="66" customFormat="1" x14ac:dyDescent="0.2">
      <c r="A222" s="30" t="s">
        <v>152</v>
      </c>
      <c r="B222" s="89">
        <v>44</v>
      </c>
      <c r="C222" s="89">
        <v>1.36</v>
      </c>
      <c r="D222" s="89">
        <v>0</v>
      </c>
      <c r="E222" s="90">
        <v>5.2</v>
      </c>
      <c r="F222" s="91">
        <v>0.24</v>
      </c>
      <c r="G222" s="91">
        <v>0.21</v>
      </c>
      <c r="H222" s="41"/>
      <c r="I222" s="94">
        <v>5</v>
      </c>
      <c r="J222" s="92">
        <v>1</v>
      </c>
    </row>
    <row r="223" spans="1:10" s="66" customFormat="1" x14ac:dyDescent="0.2">
      <c r="A223" s="30" t="s">
        <v>107</v>
      </c>
      <c r="B223" s="89">
        <v>32</v>
      </c>
      <c r="C223" s="89">
        <v>1.1000000000000001</v>
      </c>
      <c r="D223" s="89">
        <v>1</v>
      </c>
      <c r="E223" s="90">
        <v>7</v>
      </c>
      <c r="F223" s="91">
        <v>0.5</v>
      </c>
      <c r="G223" s="91">
        <v>0.2</v>
      </c>
      <c r="H223" s="41"/>
      <c r="I223" s="94">
        <v>1</v>
      </c>
      <c r="J223" s="92">
        <v>1</v>
      </c>
    </row>
    <row r="224" spans="1:10" s="66" customFormat="1" ht="15" customHeight="1" x14ac:dyDescent="0.2">
      <c r="A224" s="30" t="s">
        <v>108</v>
      </c>
      <c r="B224" s="89">
        <v>45</v>
      </c>
      <c r="C224" s="89">
        <v>0.8</v>
      </c>
      <c r="D224" s="89">
        <v>17</v>
      </c>
      <c r="E224" s="90">
        <v>47</v>
      </c>
      <c r="F224" s="91">
        <v>0.1</v>
      </c>
      <c r="G224" s="91">
        <v>0.1</v>
      </c>
      <c r="H224" s="41"/>
      <c r="I224" s="94">
        <v>1</v>
      </c>
      <c r="J224" s="92">
        <v>1</v>
      </c>
    </row>
    <row r="225" spans="1:10" s="66" customFormat="1" ht="15" customHeight="1" x14ac:dyDescent="0.25">
      <c r="A225" s="108" t="s">
        <v>251</v>
      </c>
      <c r="B225" s="99">
        <v>52</v>
      </c>
      <c r="C225" s="100">
        <v>0.5</v>
      </c>
      <c r="D225" s="99">
        <v>6</v>
      </c>
      <c r="E225" s="101">
        <v>65</v>
      </c>
      <c r="F225" s="102">
        <v>0.4</v>
      </c>
      <c r="G225" s="102">
        <v>0.69699999999999995</v>
      </c>
      <c r="H225" s="103"/>
      <c r="I225" s="101">
        <v>10</v>
      </c>
      <c r="J225" s="104">
        <v>1</v>
      </c>
    </row>
    <row r="226" spans="1:10" s="66" customFormat="1" ht="15" customHeight="1" x14ac:dyDescent="0.25">
      <c r="A226" s="115" t="s">
        <v>322</v>
      </c>
      <c r="B226" s="99">
        <v>32</v>
      </c>
      <c r="C226" s="100">
        <v>1.5</v>
      </c>
      <c r="D226" s="99">
        <v>18</v>
      </c>
      <c r="E226" s="101">
        <v>5</v>
      </c>
      <c r="F226" s="102">
        <v>5.2</v>
      </c>
      <c r="G226" s="102">
        <v>1.0409999999999999</v>
      </c>
      <c r="H226" s="103"/>
      <c r="I226" s="101">
        <v>10</v>
      </c>
      <c r="J226" s="104">
        <v>1</v>
      </c>
    </row>
    <row r="227" spans="1:10" s="66" customFormat="1" ht="15" customHeight="1" x14ac:dyDescent="0.2">
      <c r="A227" s="30" t="s">
        <v>24</v>
      </c>
      <c r="B227" s="89">
        <v>94</v>
      </c>
      <c r="C227" s="89">
        <v>2.4</v>
      </c>
      <c r="D227" s="89">
        <v>64</v>
      </c>
      <c r="E227" s="90">
        <v>17</v>
      </c>
      <c r="F227" s="91">
        <v>1.2</v>
      </c>
      <c r="G227" s="91">
        <v>0</v>
      </c>
      <c r="H227" s="41"/>
      <c r="I227" s="94">
        <v>3</v>
      </c>
      <c r="J227" s="92">
        <v>1</v>
      </c>
    </row>
    <row r="228" spans="1:10" s="66" customFormat="1" ht="15" customHeight="1" x14ac:dyDescent="0.2">
      <c r="A228" s="30" t="s">
        <v>109</v>
      </c>
      <c r="B228" s="89">
        <v>56</v>
      </c>
      <c r="C228" s="89">
        <v>0.4</v>
      </c>
      <c r="D228" s="89">
        <v>15</v>
      </c>
      <c r="E228" s="90">
        <v>31</v>
      </c>
      <c r="F228" s="91">
        <v>0.5</v>
      </c>
      <c r="G228" s="91">
        <v>2.2000000000000002</v>
      </c>
      <c r="H228" s="41"/>
      <c r="I228" s="94">
        <v>1</v>
      </c>
      <c r="J228" s="92">
        <v>1</v>
      </c>
    </row>
    <row r="229" spans="1:10" s="66" customFormat="1" x14ac:dyDescent="0.2">
      <c r="A229" s="30" t="s">
        <v>110</v>
      </c>
      <c r="B229" s="89">
        <v>34</v>
      </c>
      <c r="C229" s="89">
        <v>0.8</v>
      </c>
      <c r="D229" s="89">
        <v>40</v>
      </c>
      <c r="E229" s="90">
        <v>44</v>
      </c>
      <c r="F229" s="91">
        <v>0.6</v>
      </c>
      <c r="G229" s="91">
        <v>0.08</v>
      </c>
      <c r="H229" s="41"/>
      <c r="I229" s="92">
        <v>4</v>
      </c>
      <c r="J229" s="92">
        <v>1</v>
      </c>
    </row>
    <row r="230" spans="1:10" s="66" customFormat="1" x14ac:dyDescent="0.2">
      <c r="A230" s="28" t="s">
        <v>182</v>
      </c>
      <c r="B230" s="89">
        <v>24</v>
      </c>
      <c r="C230" s="89">
        <v>1.2</v>
      </c>
      <c r="D230" s="89">
        <v>0</v>
      </c>
      <c r="E230" s="90">
        <v>9.1999999999999993</v>
      </c>
      <c r="F230" s="91">
        <v>0.5</v>
      </c>
      <c r="G230" s="91">
        <v>0.38</v>
      </c>
      <c r="H230" s="41"/>
      <c r="I230" s="92">
        <v>9</v>
      </c>
      <c r="J230" s="92">
        <v>1</v>
      </c>
    </row>
    <row r="231" spans="1:10" s="66" customFormat="1" x14ac:dyDescent="0.2">
      <c r="A231" s="28" t="s">
        <v>183</v>
      </c>
      <c r="B231" s="89">
        <v>18</v>
      </c>
      <c r="C231" s="89">
        <v>0.9</v>
      </c>
      <c r="D231" s="89">
        <v>0</v>
      </c>
      <c r="E231" s="90">
        <v>17.3</v>
      </c>
      <c r="F231" s="91">
        <v>0.4</v>
      </c>
      <c r="G231" s="91">
        <v>0.38</v>
      </c>
      <c r="H231" s="41"/>
      <c r="I231" s="92">
        <v>9</v>
      </c>
      <c r="J231" s="92">
        <v>1</v>
      </c>
    </row>
    <row r="232" spans="1:10" s="66" customFormat="1" ht="15" customHeight="1" x14ac:dyDescent="0.25">
      <c r="A232" s="108" t="s">
        <v>253</v>
      </c>
      <c r="B232" s="99">
        <v>69</v>
      </c>
      <c r="C232" s="100">
        <v>0.9</v>
      </c>
      <c r="D232" s="99">
        <v>0</v>
      </c>
      <c r="E232" s="101">
        <v>43</v>
      </c>
      <c r="F232" s="102">
        <v>0.7</v>
      </c>
      <c r="G232" s="102">
        <v>0.1</v>
      </c>
      <c r="H232" s="103"/>
      <c r="I232" s="101">
        <v>10</v>
      </c>
      <c r="J232" s="104">
        <v>1</v>
      </c>
    </row>
    <row r="233" spans="1:10" s="66" customFormat="1" ht="15.75" x14ac:dyDescent="0.25">
      <c r="A233" s="108" t="s">
        <v>296</v>
      </c>
      <c r="B233" s="99">
        <v>67</v>
      </c>
      <c r="C233" s="100">
        <v>1.7</v>
      </c>
      <c r="D233" s="99">
        <v>1</v>
      </c>
      <c r="E233" s="101">
        <v>9</v>
      </c>
      <c r="F233" s="102">
        <v>0.9</v>
      </c>
      <c r="G233" s="102">
        <v>0.3</v>
      </c>
      <c r="H233" s="103"/>
      <c r="I233" s="101">
        <v>10</v>
      </c>
      <c r="J233" s="104">
        <v>1</v>
      </c>
    </row>
    <row r="234" spans="1:10" s="66" customFormat="1" ht="12" customHeight="1" x14ac:dyDescent="0.25">
      <c r="A234" s="108" t="s">
        <v>250</v>
      </c>
      <c r="B234" s="99">
        <v>44</v>
      </c>
      <c r="C234" s="100">
        <v>2.2000000000000002</v>
      </c>
      <c r="D234" s="99">
        <v>475</v>
      </c>
      <c r="E234" s="101">
        <v>42</v>
      </c>
      <c r="F234" s="102">
        <v>2.2999999999999998</v>
      </c>
      <c r="G234" s="102">
        <v>0.41399999999999998</v>
      </c>
      <c r="H234" s="103"/>
      <c r="I234" s="101">
        <v>10</v>
      </c>
      <c r="J234" s="104">
        <v>1</v>
      </c>
    </row>
    <row r="235" spans="1:10" s="66" customFormat="1" x14ac:dyDescent="0.2">
      <c r="A235" s="28" t="s">
        <v>111</v>
      </c>
      <c r="B235" s="89">
        <v>60</v>
      </c>
      <c r="C235" s="89">
        <v>2.2000000000000002</v>
      </c>
      <c r="D235" s="89">
        <v>2</v>
      </c>
      <c r="E235" s="90">
        <v>10</v>
      </c>
      <c r="F235" s="91">
        <v>0.7</v>
      </c>
      <c r="G235" s="91">
        <v>0</v>
      </c>
      <c r="H235" s="41"/>
      <c r="I235" s="94">
        <v>1</v>
      </c>
      <c r="J235" s="92">
        <v>1</v>
      </c>
    </row>
    <row r="236" spans="1:10" s="66" customFormat="1" ht="15.75" x14ac:dyDescent="0.25">
      <c r="A236" s="115" t="s">
        <v>230</v>
      </c>
      <c r="B236" s="99">
        <v>95</v>
      </c>
      <c r="C236" s="100">
        <v>5.6</v>
      </c>
      <c r="D236" s="99">
        <v>329</v>
      </c>
      <c r="E236" s="101">
        <v>141</v>
      </c>
      <c r="F236" s="102">
        <v>7</v>
      </c>
      <c r="G236" s="102">
        <v>0.59599999999999997</v>
      </c>
      <c r="H236" s="103"/>
      <c r="I236" s="101">
        <v>10</v>
      </c>
      <c r="J236" s="104">
        <v>1</v>
      </c>
    </row>
    <row r="237" spans="1:10" s="66" customFormat="1" ht="15.75" x14ac:dyDescent="0.25">
      <c r="A237" s="108" t="s">
        <v>235</v>
      </c>
      <c r="B237" s="99">
        <v>25</v>
      </c>
      <c r="C237" s="100">
        <v>1</v>
      </c>
      <c r="D237" s="99">
        <v>88</v>
      </c>
      <c r="E237" s="101">
        <v>29</v>
      </c>
      <c r="F237" s="102">
        <v>0.9</v>
      </c>
      <c r="G237" s="102">
        <v>0.2</v>
      </c>
      <c r="H237" s="103"/>
      <c r="I237" s="101">
        <v>10</v>
      </c>
      <c r="J237" s="104">
        <v>1</v>
      </c>
    </row>
    <row r="238" spans="1:10" s="66" customFormat="1" ht="12" customHeight="1" x14ac:dyDescent="0.2">
      <c r="A238" s="28" t="s">
        <v>88</v>
      </c>
      <c r="B238" s="89">
        <v>21</v>
      </c>
      <c r="C238" s="89">
        <v>1</v>
      </c>
      <c r="D238" s="89">
        <v>127</v>
      </c>
      <c r="E238" s="90">
        <v>29</v>
      </c>
      <c r="F238" s="91">
        <v>0.9</v>
      </c>
      <c r="G238" s="91">
        <v>12</v>
      </c>
      <c r="H238" s="41"/>
      <c r="I238" s="94">
        <v>1</v>
      </c>
      <c r="J238" s="92">
        <v>1</v>
      </c>
    </row>
    <row r="239" spans="1:10" s="66" customFormat="1" x14ac:dyDescent="0.2">
      <c r="A239" s="28" t="s">
        <v>153</v>
      </c>
      <c r="B239" s="89">
        <v>18</v>
      </c>
      <c r="C239" s="89">
        <v>0.95</v>
      </c>
      <c r="D239" s="89">
        <v>24</v>
      </c>
      <c r="E239" s="90">
        <v>22.8</v>
      </c>
      <c r="F239" s="91">
        <v>0.68</v>
      </c>
      <c r="G239" s="91">
        <v>0.14000000000000001</v>
      </c>
      <c r="H239" s="41"/>
      <c r="I239" s="94">
        <v>5</v>
      </c>
      <c r="J239" s="92">
        <v>1</v>
      </c>
    </row>
    <row r="240" spans="1:10" s="66" customFormat="1" x14ac:dyDescent="0.2">
      <c r="A240" s="28" t="s">
        <v>112</v>
      </c>
      <c r="B240" s="89">
        <v>30</v>
      </c>
      <c r="C240" s="89">
        <v>0.5</v>
      </c>
      <c r="D240" s="89">
        <v>62</v>
      </c>
      <c r="E240" s="90">
        <v>7</v>
      </c>
      <c r="F240" s="91">
        <v>0.2</v>
      </c>
      <c r="G240" s="91">
        <v>0.1</v>
      </c>
      <c r="H240" s="41"/>
      <c r="I240" s="94">
        <v>1</v>
      </c>
      <c r="J240" s="92">
        <v>1</v>
      </c>
    </row>
    <row r="241" spans="1:10" s="66" customFormat="1" ht="15.75" x14ac:dyDescent="0.25">
      <c r="A241" s="115" t="s">
        <v>231</v>
      </c>
      <c r="B241" s="99">
        <v>40</v>
      </c>
      <c r="C241" s="100">
        <v>2.6</v>
      </c>
      <c r="D241" s="99">
        <v>41</v>
      </c>
      <c r="E241" s="101">
        <v>20</v>
      </c>
      <c r="F241" s="102">
        <v>0.8</v>
      </c>
      <c r="G241" s="102">
        <v>0.5</v>
      </c>
      <c r="H241" s="103"/>
      <c r="I241" s="101">
        <v>10</v>
      </c>
      <c r="J241" s="104">
        <v>1</v>
      </c>
    </row>
    <row r="242" spans="1:10" s="66" customFormat="1" x14ac:dyDescent="0.2">
      <c r="A242" s="28"/>
      <c r="B242" s="89"/>
      <c r="C242" s="89"/>
      <c r="D242" s="89"/>
      <c r="E242" s="90"/>
      <c r="F242" s="91"/>
      <c r="G242" s="91"/>
      <c r="H242" s="41"/>
      <c r="I242" s="94"/>
      <c r="J242" s="92"/>
    </row>
    <row r="243" spans="1:10" s="66" customFormat="1" ht="15" x14ac:dyDescent="0.2">
      <c r="A243" s="31" t="s">
        <v>113</v>
      </c>
      <c r="B243" s="123"/>
      <c r="C243" s="123"/>
      <c r="D243" s="123"/>
      <c r="E243" s="124"/>
      <c r="F243" s="125"/>
      <c r="G243" s="125"/>
      <c r="H243" s="126"/>
      <c r="I243" s="114"/>
      <c r="J243" s="114"/>
    </row>
    <row r="244" spans="1:10" s="66" customFormat="1" x14ac:dyDescent="0.2">
      <c r="A244" s="28" t="s">
        <v>114</v>
      </c>
      <c r="B244" s="89">
        <v>700</v>
      </c>
      <c r="C244" s="89">
        <v>1</v>
      </c>
      <c r="D244" s="89">
        <v>1060</v>
      </c>
      <c r="E244" s="90">
        <v>0</v>
      </c>
      <c r="F244" s="91">
        <v>0.2</v>
      </c>
      <c r="G244" s="91">
        <v>0.1</v>
      </c>
      <c r="H244" s="41"/>
      <c r="I244" s="94">
        <v>1</v>
      </c>
      <c r="J244" s="92">
        <v>1</v>
      </c>
    </row>
    <row r="245" spans="1:10" s="66" customFormat="1" x14ac:dyDescent="0.2">
      <c r="A245" s="28" t="s">
        <v>115</v>
      </c>
      <c r="B245" s="89">
        <v>900</v>
      </c>
      <c r="C245" s="89">
        <v>0</v>
      </c>
      <c r="D245" s="89">
        <v>0</v>
      </c>
      <c r="E245" s="90">
        <v>0</v>
      </c>
      <c r="F245" s="91">
        <v>1.5</v>
      </c>
      <c r="G245" s="91">
        <v>0</v>
      </c>
      <c r="H245" s="41"/>
      <c r="I245" s="92">
        <v>1</v>
      </c>
      <c r="J245" s="92">
        <v>1</v>
      </c>
    </row>
    <row r="246" spans="1:10" s="66" customFormat="1" x14ac:dyDescent="0.2">
      <c r="A246" s="28" t="s">
        <v>184</v>
      </c>
      <c r="B246" s="89">
        <v>898</v>
      </c>
      <c r="C246" s="89">
        <v>0</v>
      </c>
      <c r="D246" s="89">
        <v>0</v>
      </c>
      <c r="E246" s="90">
        <v>0</v>
      </c>
      <c r="F246" s="91">
        <v>0.2</v>
      </c>
      <c r="G246" s="91">
        <v>0.01</v>
      </c>
      <c r="H246" s="41"/>
      <c r="I246" s="92">
        <v>9</v>
      </c>
      <c r="J246" s="92">
        <v>1</v>
      </c>
    </row>
    <row r="247" spans="1:10" s="66" customFormat="1" x14ac:dyDescent="0.2">
      <c r="A247" s="28" t="s">
        <v>116</v>
      </c>
      <c r="B247" s="89">
        <v>903</v>
      </c>
      <c r="C247" s="89">
        <v>0</v>
      </c>
      <c r="D247" s="89">
        <v>0</v>
      </c>
      <c r="E247" s="90">
        <v>0</v>
      </c>
      <c r="F247" s="91">
        <v>0</v>
      </c>
      <c r="G247" s="91">
        <v>0</v>
      </c>
      <c r="H247" s="41"/>
      <c r="I247" s="92">
        <v>1</v>
      </c>
      <c r="J247" s="92">
        <v>1</v>
      </c>
    </row>
    <row r="248" spans="1:10" s="66" customFormat="1" x14ac:dyDescent="0.2">
      <c r="A248" s="28" t="s">
        <v>185</v>
      </c>
      <c r="B248" s="89">
        <v>900</v>
      </c>
      <c r="C248" s="89">
        <v>0</v>
      </c>
      <c r="D248" s="89">
        <v>0</v>
      </c>
      <c r="E248" s="90">
        <v>0</v>
      </c>
      <c r="F248" s="91">
        <v>0</v>
      </c>
      <c r="G248" s="91">
        <v>0</v>
      </c>
      <c r="H248" s="41"/>
      <c r="I248" s="92">
        <v>9</v>
      </c>
      <c r="J248" s="92">
        <v>1</v>
      </c>
    </row>
    <row r="249" spans="1:10" s="66" customFormat="1" x14ac:dyDescent="0.2">
      <c r="A249" s="28" t="s">
        <v>117</v>
      </c>
      <c r="B249" s="89">
        <v>895</v>
      </c>
      <c r="C249" s="89">
        <v>0</v>
      </c>
      <c r="D249" s="89">
        <v>0</v>
      </c>
      <c r="E249" s="90">
        <v>0</v>
      </c>
      <c r="F249" s="91">
        <v>0.4</v>
      </c>
      <c r="G249" s="91">
        <v>0</v>
      </c>
      <c r="H249" s="41"/>
      <c r="I249" s="92">
        <v>1</v>
      </c>
      <c r="J249" s="92">
        <v>1</v>
      </c>
    </row>
    <row r="250" spans="1:10" s="66" customFormat="1" ht="12" customHeight="1" x14ac:dyDescent="0.2">
      <c r="A250" s="28" t="s">
        <v>118</v>
      </c>
      <c r="B250" s="89">
        <v>884</v>
      </c>
      <c r="C250" s="89">
        <v>0</v>
      </c>
      <c r="D250" s="89">
        <v>0</v>
      </c>
      <c r="E250" s="90">
        <v>0</v>
      </c>
      <c r="F250" s="91">
        <v>0</v>
      </c>
      <c r="G250" s="91">
        <v>0</v>
      </c>
      <c r="H250" s="41"/>
      <c r="I250" s="92">
        <v>4</v>
      </c>
      <c r="J250" s="92">
        <v>1</v>
      </c>
    </row>
    <row r="251" spans="1:10" s="66" customFormat="1" ht="12" customHeight="1" x14ac:dyDescent="0.2">
      <c r="A251" s="28"/>
      <c r="B251" s="89"/>
      <c r="C251" s="89"/>
      <c r="D251" s="89"/>
      <c r="E251" s="90"/>
      <c r="F251" s="91"/>
      <c r="G251" s="91"/>
      <c r="H251" s="41"/>
      <c r="I251" s="92"/>
      <c r="J251" s="92"/>
    </row>
    <row r="252" spans="1:10" s="66" customFormat="1" ht="15" x14ac:dyDescent="0.2">
      <c r="A252" s="31" t="s">
        <v>119</v>
      </c>
      <c r="B252" s="123"/>
      <c r="C252" s="123"/>
      <c r="D252" s="123"/>
      <c r="E252" s="124"/>
      <c r="F252" s="125"/>
      <c r="G252" s="125"/>
      <c r="H252" s="126"/>
      <c r="I252" s="114"/>
      <c r="J252" s="114"/>
    </row>
    <row r="253" spans="1:10" s="66" customFormat="1" ht="15" customHeight="1" x14ac:dyDescent="0.25">
      <c r="A253" s="108" t="s">
        <v>280</v>
      </c>
      <c r="B253" s="99">
        <v>13</v>
      </c>
      <c r="C253" s="100">
        <v>1.2</v>
      </c>
      <c r="D253" s="99">
        <v>2.8</v>
      </c>
      <c r="E253" s="101">
        <v>0.35</v>
      </c>
      <c r="F253" s="102">
        <v>2.9</v>
      </c>
      <c r="G253" s="102">
        <v>0.14000000000000001</v>
      </c>
      <c r="H253" s="103"/>
      <c r="I253" s="101">
        <v>10</v>
      </c>
      <c r="J253" s="104">
        <v>1</v>
      </c>
    </row>
    <row r="254" spans="1:10" s="66" customFormat="1" ht="15" customHeight="1" x14ac:dyDescent="0.25">
      <c r="A254" s="115" t="s">
        <v>291</v>
      </c>
      <c r="B254" s="99">
        <v>48</v>
      </c>
      <c r="C254" s="100">
        <v>5.4</v>
      </c>
      <c r="D254" s="99">
        <v>4.5</v>
      </c>
      <c r="E254" s="101">
        <v>0.56999999999999995</v>
      </c>
      <c r="F254" s="102">
        <v>2.4</v>
      </c>
      <c r="G254" s="102">
        <v>0.23</v>
      </c>
      <c r="H254" s="103"/>
      <c r="I254" s="101">
        <v>10</v>
      </c>
      <c r="J254" s="104">
        <v>1</v>
      </c>
    </row>
    <row r="255" spans="1:10" s="66" customFormat="1" x14ac:dyDescent="0.2">
      <c r="A255" s="28" t="s">
        <v>120</v>
      </c>
      <c r="B255" s="89">
        <v>322</v>
      </c>
      <c r="C255" s="89">
        <v>0.3</v>
      </c>
      <c r="D255" s="89">
        <v>0</v>
      </c>
      <c r="E255" s="90">
        <v>2</v>
      </c>
      <c r="F255" s="91">
        <v>0.6</v>
      </c>
      <c r="G255" s="91">
        <v>2</v>
      </c>
      <c r="H255" s="41"/>
      <c r="I255" s="92">
        <v>1</v>
      </c>
      <c r="J255" s="92">
        <v>1</v>
      </c>
    </row>
    <row r="256" spans="1:10" s="66" customFormat="1" ht="15" customHeight="1" x14ac:dyDescent="0.25">
      <c r="A256" s="115" t="s">
        <v>245</v>
      </c>
      <c r="B256" s="99">
        <v>152</v>
      </c>
      <c r="C256" s="109">
        <v>11.8</v>
      </c>
      <c r="D256" s="99">
        <v>34</v>
      </c>
      <c r="E256" s="101">
        <v>2</v>
      </c>
      <c r="F256" s="102">
        <v>4.3</v>
      </c>
      <c r="G256" s="102">
        <v>1.4</v>
      </c>
      <c r="H256" s="103"/>
      <c r="I256" s="101">
        <v>10</v>
      </c>
      <c r="J256" s="104">
        <v>1</v>
      </c>
    </row>
    <row r="257" spans="1:10" s="66" customFormat="1" ht="12" customHeight="1" x14ac:dyDescent="0.2">
      <c r="A257" s="28" t="s">
        <v>174</v>
      </c>
      <c r="B257" s="89">
        <v>383</v>
      </c>
      <c r="C257" s="89">
        <v>0.4</v>
      </c>
      <c r="D257" s="89">
        <v>160</v>
      </c>
      <c r="E257" s="90">
        <v>0</v>
      </c>
      <c r="F257" s="91">
        <v>11.1</v>
      </c>
      <c r="G257" s="91">
        <v>0</v>
      </c>
      <c r="H257" s="41"/>
      <c r="I257" s="92">
        <v>8</v>
      </c>
      <c r="J257" s="92">
        <v>1</v>
      </c>
    </row>
    <row r="258" spans="1:10" s="66" customFormat="1" ht="12" customHeight="1" x14ac:dyDescent="0.25">
      <c r="A258" s="115" t="s">
        <v>248</v>
      </c>
      <c r="B258" s="99">
        <v>24</v>
      </c>
      <c r="C258" s="100">
        <v>0.5</v>
      </c>
      <c r="D258" s="99">
        <v>1</v>
      </c>
      <c r="E258" s="101">
        <v>25</v>
      </c>
      <c r="F258" s="102">
        <v>0.1</v>
      </c>
      <c r="G258" s="102">
        <v>0.1</v>
      </c>
      <c r="H258" s="103"/>
      <c r="I258" s="101">
        <v>10</v>
      </c>
      <c r="J258" s="104">
        <v>1</v>
      </c>
    </row>
    <row r="259" spans="1:10" s="66" customFormat="1" ht="15" customHeight="1" x14ac:dyDescent="0.25">
      <c r="A259" s="122" t="s">
        <v>292</v>
      </c>
      <c r="B259" s="99">
        <v>73</v>
      </c>
      <c r="C259" s="100">
        <v>2.9</v>
      </c>
      <c r="D259" s="99">
        <v>6</v>
      </c>
      <c r="E259" s="101">
        <v>7</v>
      </c>
      <c r="F259" s="102">
        <v>1.1000000000000001</v>
      </c>
      <c r="G259" s="102">
        <v>0.129</v>
      </c>
      <c r="H259" s="103"/>
      <c r="I259" s="101">
        <v>10</v>
      </c>
      <c r="J259" s="104">
        <v>1</v>
      </c>
    </row>
    <row r="260" spans="1:10" s="66" customFormat="1" ht="12" customHeight="1" x14ac:dyDescent="0.2">
      <c r="A260" s="26" t="s">
        <v>156</v>
      </c>
      <c r="B260" s="95">
        <v>0</v>
      </c>
      <c r="C260" s="95">
        <v>0</v>
      </c>
      <c r="D260" s="95">
        <v>0</v>
      </c>
      <c r="E260" s="96">
        <v>0</v>
      </c>
      <c r="F260" s="97">
        <v>0.33</v>
      </c>
      <c r="G260" s="97">
        <v>0.1</v>
      </c>
      <c r="H260" s="41"/>
      <c r="I260" s="92">
        <v>5</v>
      </c>
      <c r="J260" s="92">
        <v>1</v>
      </c>
    </row>
    <row r="261" spans="1:10" s="66" customFormat="1" ht="15" customHeight="1" x14ac:dyDescent="0.25">
      <c r="A261" s="115" t="s">
        <v>219</v>
      </c>
      <c r="B261" s="99">
        <v>682</v>
      </c>
      <c r="C261" s="109">
        <v>26.1</v>
      </c>
      <c r="D261" s="99">
        <v>0</v>
      </c>
      <c r="E261" s="101">
        <v>0</v>
      </c>
      <c r="F261" s="102">
        <v>13</v>
      </c>
      <c r="G261" s="102">
        <v>7.1820000000000004</v>
      </c>
      <c r="H261" s="103"/>
      <c r="I261" s="101">
        <v>10</v>
      </c>
      <c r="J261" s="104">
        <v>1</v>
      </c>
    </row>
    <row r="262" spans="1:10" s="66" customFormat="1" ht="15" customHeight="1" x14ac:dyDescent="0.25">
      <c r="A262" s="115" t="s">
        <v>300</v>
      </c>
      <c r="B262" s="99">
        <v>85</v>
      </c>
      <c r="C262" s="100">
        <v>4.5999999999999996</v>
      </c>
      <c r="D262" s="99">
        <v>21.13</v>
      </c>
      <c r="E262" s="101">
        <v>0</v>
      </c>
      <c r="F262" s="102">
        <v>2.2000000000000002</v>
      </c>
      <c r="G262" s="102">
        <v>1.1000000000000001</v>
      </c>
      <c r="H262" s="103"/>
      <c r="I262" s="101">
        <v>10</v>
      </c>
      <c r="J262" s="104">
        <v>1</v>
      </c>
    </row>
    <row r="263" spans="1:10" s="66" customFormat="1" ht="12" customHeight="1" x14ac:dyDescent="0.2">
      <c r="A263" s="28" t="s">
        <v>175</v>
      </c>
      <c r="B263" s="89">
        <v>0</v>
      </c>
      <c r="C263" s="89">
        <v>0</v>
      </c>
      <c r="D263" s="89">
        <v>300</v>
      </c>
      <c r="E263" s="90">
        <v>30</v>
      </c>
      <c r="F263" s="91">
        <v>12.5</v>
      </c>
      <c r="G263" s="91">
        <v>5</v>
      </c>
      <c r="H263" s="41"/>
      <c r="I263" s="92">
        <v>8</v>
      </c>
      <c r="J263" s="92">
        <v>1</v>
      </c>
    </row>
    <row r="264" spans="1:10" s="66" customFormat="1" x14ac:dyDescent="0.2">
      <c r="A264" s="28" t="s">
        <v>25</v>
      </c>
      <c r="B264" s="89">
        <v>369</v>
      </c>
      <c r="C264" s="89">
        <v>0</v>
      </c>
      <c r="D264" s="89">
        <v>0</v>
      </c>
      <c r="E264" s="90">
        <v>0</v>
      </c>
      <c r="F264" s="91">
        <v>0.2</v>
      </c>
      <c r="G264" s="91">
        <v>0.1</v>
      </c>
      <c r="H264" s="41"/>
      <c r="I264" s="92">
        <v>1</v>
      </c>
      <c r="J264" s="92">
        <v>1</v>
      </c>
    </row>
    <row r="265" spans="1:10" s="66" customFormat="1" ht="12" customHeight="1" x14ac:dyDescent="0.2">
      <c r="A265" s="28" t="s">
        <v>188</v>
      </c>
      <c r="B265" s="89">
        <v>335</v>
      </c>
      <c r="C265" s="89">
        <v>6.9</v>
      </c>
      <c r="D265" s="89">
        <v>1</v>
      </c>
      <c r="E265" s="90">
        <v>0</v>
      </c>
      <c r="F265" s="91">
        <v>33.200000000000003</v>
      </c>
      <c r="G265" s="91">
        <v>3.78</v>
      </c>
      <c r="H265" s="41"/>
      <c r="I265" s="92">
        <v>9</v>
      </c>
      <c r="J265" s="92">
        <v>1</v>
      </c>
    </row>
    <row r="266" spans="1:10" s="66" customFormat="1" ht="15" customHeight="1" x14ac:dyDescent="0.2">
      <c r="A266" s="28" t="s">
        <v>121</v>
      </c>
      <c r="B266" s="89">
        <v>27</v>
      </c>
      <c r="C266" s="89">
        <v>0.2</v>
      </c>
      <c r="D266" s="89">
        <v>0</v>
      </c>
      <c r="E266" s="90">
        <v>0</v>
      </c>
      <c r="F266" s="91">
        <v>0.5</v>
      </c>
      <c r="G266" s="91">
        <v>0</v>
      </c>
      <c r="H266" s="41"/>
      <c r="I266" s="92">
        <v>1</v>
      </c>
      <c r="J266" s="92">
        <v>1</v>
      </c>
    </row>
    <row r="267" spans="1:10" s="66" customFormat="1" ht="12" customHeight="1" x14ac:dyDescent="0.2">
      <c r="A267" s="28"/>
      <c r="B267" s="89"/>
      <c r="C267" s="89"/>
      <c r="D267" s="89"/>
      <c r="E267" s="90"/>
      <c r="F267" s="91"/>
      <c r="G267" s="91"/>
      <c r="H267" s="41"/>
      <c r="I267" s="92"/>
      <c r="J267" s="92"/>
    </row>
    <row r="268" spans="1:10" s="66" customFormat="1" ht="12" customHeight="1" x14ac:dyDescent="0.2">
      <c r="A268" s="31" t="s">
        <v>154</v>
      </c>
      <c r="B268" s="123"/>
      <c r="C268" s="123"/>
      <c r="D268" s="123"/>
      <c r="E268" s="124"/>
      <c r="F268" s="125"/>
      <c r="G268" s="125"/>
      <c r="H268" s="126"/>
      <c r="I268" s="114"/>
      <c r="J268" s="114"/>
    </row>
    <row r="269" spans="1:10" s="66" customFormat="1" ht="15" customHeight="1" x14ac:dyDescent="0.2">
      <c r="A269" s="26" t="s">
        <v>164</v>
      </c>
      <c r="B269" s="95">
        <v>105.3</v>
      </c>
      <c r="C269" s="95">
        <v>0.6</v>
      </c>
      <c r="D269" s="95">
        <v>65.599999999999994</v>
      </c>
      <c r="E269" s="96">
        <v>8.5</v>
      </c>
      <c r="F269" s="97">
        <v>0.4</v>
      </c>
      <c r="G269" s="97">
        <v>0.1</v>
      </c>
      <c r="H269" s="41"/>
      <c r="I269" s="92">
        <v>7</v>
      </c>
      <c r="J269" s="92">
        <v>0.4</v>
      </c>
    </row>
    <row r="270" spans="1:10" s="66" customFormat="1" ht="15" customHeight="1" x14ac:dyDescent="0.2">
      <c r="A270" s="26" t="s">
        <v>165</v>
      </c>
      <c r="B270" s="95">
        <v>140</v>
      </c>
      <c r="C270" s="95">
        <v>2.7</v>
      </c>
      <c r="D270" s="95">
        <v>1.4</v>
      </c>
      <c r="E270" s="96">
        <v>7.2</v>
      </c>
      <c r="F270" s="97">
        <v>1.2</v>
      </c>
      <c r="G270" s="97">
        <v>0.6</v>
      </c>
      <c r="H270" s="41"/>
      <c r="I270" s="92">
        <v>7</v>
      </c>
      <c r="J270" s="92">
        <v>0.4</v>
      </c>
    </row>
    <row r="271" spans="1:10" s="66" customFormat="1" ht="15" customHeight="1" x14ac:dyDescent="0.25">
      <c r="A271" s="119" t="s">
        <v>297</v>
      </c>
      <c r="B271" s="99">
        <v>37</v>
      </c>
      <c r="C271" s="100">
        <v>0.1</v>
      </c>
      <c r="D271" s="99">
        <v>0</v>
      </c>
      <c r="E271" s="101">
        <v>4.93</v>
      </c>
      <c r="F271" s="102">
        <v>0.1</v>
      </c>
      <c r="G271" s="102">
        <v>0.21</v>
      </c>
      <c r="H271" s="103"/>
      <c r="I271" s="101">
        <v>10</v>
      </c>
      <c r="J271" s="104">
        <v>1</v>
      </c>
    </row>
    <row r="272" spans="1:10" s="66" customFormat="1" ht="15" customHeight="1" x14ac:dyDescent="0.25">
      <c r="A272" s="122" t="s">
        <v>289</v>
      </c>
      <c r="B272" s="99">
        <v>185</v>
      </c>
      <c r="C272" s="100">
        <v>1.9</v>
      </c>
      <c r="D272" s="99">
        <v>0</v>
      </c>
      <c r="E272" s="101">
        <v>2.085</v>
      </c>
      <c r="F272" s="102">
        <v>0.6</v>
      </c>
      <c r="G272" s="102">
        <v>0.499</v>
      </c>
      <c r="H272" s="103"/>
      <c r="I272" s="101">
        <v>10</v>
      </c>
      <c r="J272" s="104">
        <v>1</v>
      </c>
    </row>
    <row r="273" spans="1:10" s="66" customFormat="1" ht="12" customHeight="1" x14ac:dyDescent="0.25">
      <c r="A273" s="122" t="s">
        <v>298</v>
      </c>
      <c r="B273" s="99">
        <v>373</v>
      </c>
      <c r="C273" s="100">
        <v>2</v>
      </c>
      <c r="D273" s="99">
        <v>11.25</v>
      </c>
      <c r="E273" s="99">
        <v>8.3999999999999986</v>
      </c>
      <c r="F273" s="109">
        <v>0.4</v>
      </c>
      <c r="G273" s="109">
        <v>0.1</v>
      </c>
      <c r="H273" s="103"/>
      <c r="I273" s="101">
        <v>10</v>
      </c>
      <c r="J273" s="104">
        <v>1</v>
      </c>
    </row>
    <row r="274" spans="1:10" s="66" customFormat="1" ht="12" customHeight="1" x14ac:dyDescent="0.2">
      <c r="A274" s="28" t="s">
        <v>189</v>
      </c>
      <c r="B274" s="89">
        <v>414.4</v>
      </c>
      <c r="C274" s="89">
        <v>16.899999999999999</v>
      </c>
      <c r="D274" s="89">
        <v>0.6</v>
      </c>
      <c r="E274" s="90">
        <v>0.6</v>
      </c>
      <c r="F274" s="91">
        <v>5.6</v>
      </c>
      <c r="G274" s="91">
        <v>2.6</v>
      </c>
      <c r="H274" s="41"/>
      <c r="I274" s="92">
        <v>7</v>
      </c>
      <c r="J274" s="92">
        <v>0.4</v>
      </c>
    </row>
    <row r="275" spans="1:10" s="66" customFormat="1" ht="15" customHeight="1" x14ac:dyDescent="0.2">
      <c r="A275" s="28" t="s">
        <v>189</v>
      </c>
      <c r="B275" s="89">
        <v>414.4</v>
      </c>
      <c r="C275" s="89">
        <v>16.899999999999999</v>
      </c>
      <c r="D275" s="89">
        <v>0.6</v>
      </c>
      <c r="E275" s="90">
        <v>0.6</v>
      </c>
      <c r="F275" s="91">
        <v>5.6</v>
      </c>
      <c r="G275" s="91">
        <v>2.6</v>
      </c>
      <c r="H275" s="41"/>
      <c r="I275" s="92">
        <v>7</v>
      </c>
      <c r="J275" s="92">
        <v>0.4</v>
      </c>
    </row>
    <row r="276" spans="1:10" s="66" customFormat="1" ht="15" customHeight="1" x14ac:dyDescent="0.25">
      <c r="A276" s="108" t="s">
        <v>317</v>
      </c>
      <c r="B276" s="99">
        <v>59</v>
      </c>
      <c r="C276" s="100">
        <v>4.0999999999999996</v>
      </c>
      <c r="D276" s="99">
        <v>0</v>
      </c>
      <c r="E276" s="101">
        <v>0</v>
      </c>
      <c r="F276" s="102">
        <v>0.125</v>
      </c>
      <c r="G276" s="102">
        <v>0.19</v>
      </c>
      <c r="H276" s="103"/>
      <c r="I276" s="101">
        <v>10</v>
      </c>
      <c r="J276" s="104">
        <v>0.4</v>
      </c>
    </row>
    <row r="277" spans="1:10" s="66" customFormat="1" ht="15" customHeight="1" x14ac:dyDescent="0.25">
      <c r="A277" s="108" t="s">
        <v>287</v>
      </c>
      <c r="B277" s="99">
        <v>82</v>
      </c>
      <c r="C277" s="100">
        <v>2.5</v>
      </c>
      <c r="D277" s="99">
        <v>40</v>
      </c>
      <c r="E277" s="101">
        <v>0</v>
      </c>
      <c r="F277" s="102">
        <v>0.4</v>
      </c>
      <c r="G277" s="102">
        <v>0.1</v>
      </c>
      <c r="H277" s="103"/>
      <c r="I277" s="101">
        <v>10</v>
      </c>
      <c r="J277" s="104">
        <v>1</v>
      </c>
    </row>
    <row r="278" spans="1:10" s="66" customFormat="1" ht="15.75" x14ac:dyDescent="0.25">
      <c r="A278" s="108" t="s">
        <v>325</v>
      </c>
      <c r="B278" s="99">
        <v>29</v>
      </c>
      <c r="C278" s="100">
        <v>3.28</v>
      </c>
      <c r="D278" s="99">
        <v>0</v>
      </c>
      <c r="E278" s="101">
        <v>0</v>
      </c>
      <c r="F278" s="102">
        <v>0.4</v>
      </c>
      <c r="G278" s="102">
        <v>0.65</v>
      </c>
      <c r="H278" s="103"/>
      <c r="I278" s="101">
        <v>5</v>
      </c>
      <c r="J278" s="104">
        <v>1</v>
      </c>
    </row>
    <row r="279" spans="1:10" ht="13.15" customHeight="1" x14ac:dyDescent="0.25">
      <c r="A279" s="108" t="s">
        <v>326</v>
      </c>
      <c r="B279" s="99">
        <v>12</v>
      </c>
      <c r="C279" s="100">
        <v>1.53</v>
      </c>
      <c r="D279" s="99">
        <v>0</v>
      </c>
      <c r="E279" s="101">
        <v>0</v>
      </c>
      <c r="F279" s="102">
        <v>0.2</v>
      </c>
      <c r="G279" s="102">
        <v>0.47</v>
      </c>
      <c r="H279" s="103"/>
      <c r="I279" s="101">
        <v>5</v>
      </c>
      <c r="J279" s="104">
        <v>1</v>
      </c>
    </row>
    <row r="280" spans="1:10" ht="15.75" x14ac:dyDescent="0.25">
      <c r="A280" s="108" t="s">
        <v>327</v>
      </c>
      <c r="B280" s="99">
        <v>11</v>
      </c>
      <c r="C280" s="100">
        <v>1.53</v>
      </c>
      <c r="D280" s="99">
        <v>0</v>
      </c>
      <c r="E280" s="101">
        <v>0</v>
      </c>
      <c r="F280" s="102">
        <v>0.2</v>
      </c>
      <c r="G280" s="102">
        <v>0.5</v>
      </c>
      <c r="H280" s="103"/>
      <c r="I280" s="101">
        <v>5</v>
      </c>
      <c r="J280" s="104">
        <v>1</v>
      </c>
    </row>
    <row r="281" spans="1:10" ht="15.75" x14ac:dyDescent="0.25">
      <c r="A281" s="108" t="s">
        <v>328</v>
      </c>
      <c r="B281" s="99">
        <v>73</v>
      </c>
      <c r="C281" s="100">
        <v>16.399999999999999</v>
      </c>
      <c r="D281" s="99">
        <v>15</v>
      </c>
      <c r="E281" s="101">
        <v>0</v>
      </c>
      <c r="F281" s="102">
        <v>1.5</v>
      </c>
      <c r="G281" s="102">
        <v>1</v>
      </c>
      <c r="H281" s="103"/>
      <c r="I281" s="101">
        <v>5</v>
      </c>
      <c r="J281" s="104">
        <v>1</v>
      </c>
    </row>
    <row r="282" spans="1:10" ht="15.75" x14ac:dyDescent="0.25">
      <c r="A282" s="108" t="s">
        <v>329</v>
      </c>
      <c r="B282" s="99">
        <v>144</v>
      </c>
      <c r="C282" s="100">
        <v>9.16</v>
      </c>
      <c r="D282" s="99">
        <v>0</v>
      </c>
      <c r="E282" s="101">
        <v>1.8</v>
      </c>
      <c r="F282" s="102">
        <v>2.48</v>
      </c>
      <c r="G282" s="102">
        <v>1.06</v>
      </c>
      <c r="H282" s="103"/>
      <c r="I282" s="101">
        <v>5</v>
      </c>
      <c r="J282" s="104">
        <v>0.5</v>
      </c>
    </row>
    <row r="283" spans="1:10" ht="15.75" x14ac:dyDescent="0.25">
      <c r="A283" s="108" t="s">
        <v>330</v>
      </c>
      <c r="B283" s="99">
        <v>659</v>
      </c>
      <c r="C283" s="100">
        <v>26</v>
      </c>
      <c r="D283" s="99">
        <v>0</v>
      </c>
      <c r="E283" s="101">
        <v>0</v>
      </c>
      <c r="F283" s="102">
        <v>3.7</v>
      </c>
      <c r="G283" s="102">
        <v>4</v>
      </c>
      <c r="H283" s="103"/>
      <c r="I283" s="101"/>
      <c r="J283" s="104">
        <v>1</v>
      </c>
    </row>
    <row r="284" spans="1:10" ht="15.75" x14ac:dyDescent="0.25">
      <c r="A284" s="108" t="s">
        <v>331</v>
      </c>
      <c r="B284" s="99">
        <v>74</v>
      </c>
      <c r="C284" s="100">
        <v>12.1</v>
      </c>
      <c r="D284" s="99">
        <v>0</v>
      </c>
      <c r="E284" s="101">
        <v>0</v>
      </c>
      <c r="F284" s="102">
        <v>8.6999999999999993</v>
      </c>
      <c r="G284" s="102">
        <v>0</v>
      </c>
      <c r="H284" s="103"/>
      <c r="I284" s="101">
        <v>11</v>
      </c>
      <c r="J284" s="104">
        <v>1</v>
      </c>
    </row>
    <row r="285" spans="1:10" ht="15.75" x14ac:dyDescent="0.25">
      <c r="A285" s="108" t="s">
        <v>332</v>
      </c>
      <c r="B285" s="99">
        <v>127</v>
      </c>
      <c r="C285" s="100">
        <v>12.9</v>
      </c>
      <c r="D285" s="99">
        <v>0</v>
      </c>
      <c r="E285" s="101">
        <v>0</v>
      </c>
      <c r="F285" s="102">
        <v>9.5</v>
      </c>
      <c r="G285" s="102">
        <v>0</v>
      </c>
      <c r="H285" s="103"/>
      <c r="I285" s="101">
        <v>11</v>
      </c>
      <c r="J285" s="104">
        <v>1</v>
      </c>
    </row>
    <row r="286" spans="1:10" ht="15.75" x14ac:dyDescent="0.25">
      <c r="A286" s="63"/>
      <c r="B286" s="64"/>
      <c r="C286" s="65"/>
      <c r="D286" s="64"/>
      <c r="E286" s="68"/>
      <c r="F286" s="67"/>
      <c r="G286" s="67"/>
      <c r="H286" s="71"/>
      <c r="I286" s="68"/>
      <c r="J286" s="76"/>
    </row>
    <row r="287" spans="1:10" x14ac:dyDescent="0.2">
      <c r="A287" s="159" t="s">
        <v>335</v>
      </c>
      <c r="B287" s="140"/>
      <c r="C287" s="140"/>
      <c r="D287" s="140"/>
      <c r="E287" s="140"/>
      <c r="F287" s="140"/>
      <c r="G287" s="140"/>
      <c r="H287" s="140"/>
      <c r="I287" s="140"/>
      <c r="J287" s="140"/>
    </row>
    <row r="288" spans="1:10" x14ac:dyDescent="0.2">
      <c r="A288" s="141"/>
      <c r="B288" s="141"/>
      <c r="C288" s="141"/>
      <c r="D288" s="141"/>
      <c r="E288" s="141"/>
      <c r="F288" s="141"/>
      <c r="G288" s="141"/>
      <c r="H288" s="141"/>
      <c r="I288" s="141"/>
      <c r="J288" s="141"/>
    </row>
    <row r="289" spans="1:10" x14ac:dyDescent="0.2">
      <c r="A289" s="141"/>
      <c r="B289" s="141"/>
      <c r="C289" s="141"/>
      <c r="D289" s="141"/>
      <c r="E289" s="141"/>
      <c r="F289" s="141"/>
      <c r="G289" s="141"/>
      <c r="H289" s="141"/>
      <c r="I289" s="141"/>
      <c r="J289" s="141"/>
    </row>
    <row r="290" spans="1:10" x14ac:dyDescent="0.2">
      <c r="A290" s="141"/>
      <c r="B290" s="141"/>
      <c r="C290" s="141"/>
      <c r="D290" s="141"/>
      <c r="E290" s="141"/>
      <c r="F290" s="141"/>
      <c r="G290" s="141"/>
      <c r="H290" s="141"/>
      <c r="I290" s="141"/>
      <c r="J290" s="141"/>
    </row>
    <row r="291" spans="1:10" x14ac:dyDescent="0.2">
      <c r="A291" s="141"/>
      <c r="B291" s="141"/>
      <c r="C291" s="141"/>
      <c r="D291" s="141"/>
      <c r="E291" s="141"/>
      <c r="F291" s="141"/>
      <c r="G291" s="141"/>
      <c r="H291" s="141"/>
      <c r="I291" s="141"/>
      <c r="J291" s="141"/>
    </row>
    <row r="292" spans="1:10" x14ac:dyDescent="0.2">
      <c r="A292" s="141"/>
      <c r="B292" s="141"/>
      <c r="C292" s="141"/>
      <c r="D292" s="141"/>
      <c r="E292" s="141"/>
      <c r="F292" s="141"/>
      <c r="G292" s="141"/>
      <c r="H292" s="141"/>
      <c r="I292" s="141"/>
      <c r="J292" s="141"/>
    </row>
    <row r="293" spans="1:10" x14ac:dyDescent="0.2">
      <c r="A293" s="141"/>
      <c r="B293" s="141"/>
      <c r="C293" s="141"/>
      <c r="D293" s="141"/>
      <c r="E293" s="141"/>
      <c r="F293" s="141"/>
      <c r="G293" s="141"/>
      <c r="H293" s="141"/>
      <c r="I293" s="141"/>
      <c r="J293" s="141"/>
    </row>
    <row r="294" spans="1:10" x14ac:dyDescent="0.2">
      <c r="A294" s="141"/>
      <c r="B294" s="141"/>
      <c r="C294" s="141"/>
      <c r="D294" s="141"/>
      <c r="E294" s="141"/>
      <c r="F294" s="141"/>
      <c r="G294" s="141"/>
      <c r="H294" s="141"/>
      <c r="I294" s="141"/>
      <c r="J294" s="141"/>
    </row>
    <row r="295" spans="1:10" x14ac:dyDescent="0.2">
      <c r="A295" s="141"/>
      <c r="B295" s="141"/>
      <c r="C295" s="141"/>
      <c r="D295" s="141"/>
      <c r="E295" s="141"/>
      <c r="F295" s="141"/>
      <c r="G295" s="141"/>
      <c r="H295" s="141"/>
      <c r="I295" s="141"/>
      <c r="J295" s="141"/>
    </row>
    <row r="296" spans="1:10" x14ac:dyDescent="0.2">
      <c r="A296" s="141"/>
      <c r="B296" s="141"/>
      <c r="C296" s="141"/>
      <c r="D296" s="141"/>
      <c r="E296" s="141"/>
      <c r="F296" s="141"/>
      <c r="G296" s="141"/>
      <c r="H296" s="141"/>
      <c r="I296" s="141"/>
      <c r="J296" s="141"/>
    </row>
    <row r="297" spans="1:10" ht="223.5" customHeight="1" x14ac:dyDescent="0.2">
      <c r="A297" s="141"/>
      <c r="B297" s="141"/>
      <c r="C297" s="141"/>
      <c r="D297" s="141"/>
      <c r="E297" s="141"/>
      <c r="F297" s="141"/>
      <c r="G297" s="141"/>
      <c r="H297" s="141"/>
      <c r="I297" s="141"/>
      <c r="J297" s="141"/>
    </row>
  </sheetData>
  <sortState ref="A72:J133">
    <sortCondition descending="1" ref="J133"/>
  </sortState>
  <mergeCells count="2">
    <mergeCell ref="A287:J297"/>
    <mergeCell ref="A1:J1"/>
  </mergeCells>
  <phoneticPr fontId="0" type="noConversion"/>
  <pageMargins left="0.33" right="0.28999999999999998" top="0.27" bottom="0.17" header="0.5" footer="0.17"/>
  <pageSetup fitToHeight="0" orientation="landscape"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topLeftCell="A42" zoomScale="90" zoomScaleNormal="90" zoomScalePageLayoutView="90" workbookViewId="0">
      <selection activeCell="L63" sqref="L63"/>
    </sheetView>
  </sheetViews>
  <sheetFormatPr defaultColWidth="8.7109375" defaultRowHeight="12.75" x14ac:dyDescent="0.2"/>
  <cols>
    <col min="1" max="1" width="35.42578125" style="1" customWidth="1"/>
    <col min="2" max="2" width="30.42578125" style="1" customWidth="1"/>
    <col min="3" max="3" width="16.7109375" style="1" customWidth="1"/>
    <col min="4" max="4" width="13.7109375" style="1" customWidth="1"/>
    <col min="5" max="5" width="13.7109375" style="1" hidden="1" customWidth="1"/>
    <col min="6" max="6" width="10.28515625" style="1" customWidth="1"/>
    <col min="7" max="7" width="0.28515625" customWidth="1"/>
    <col min="8" max="8" width="11.7109375" style="1" customWidth="1"/>
    <col min="9" max="9" width="11.7109375" style="1" hidden="1" customWidth="1"/>
    <col min="10" max="10" width="11.7109375" style="1" customWidth="1"/>
    <col min="11" max="11" width="11.7109375" style="1" hidden="1" customWidth="1"/>
    <col min="12" max="12" width="11.7109375" style="1" customWidth="1"/>
    <col min="13" max="13" width="11.7109375" style="1" hidden="1" customWidth="1"/>
    <col min="14" max="14" width="11.7109375" style="1" customWidth="1"/>
    <col min="15" max="15" width="11.7109375" style="1" hidden="1" customWidth="1"/>
    <col min="16" max="16" width="11.7109375" style="1" customWidth="1"/>
    <col min="17" max="17" width="11.7109375" style="1" hidden="1" customWidth="1"/>
    <col min="18" max="18" width="13.7109375" style="1" customWidth="1"/>
    <col min="19" max="19" width="11.7109375" style="1" hidden="1" customWidth="1"/>
    <col min="20" max="20" width="14.140625" style="13" customWidth="1"/>
    <col min="21" max="16384" width="8.7109375" style="1"/>
  </cols>
  <sheetData>
    <row r="1" spans="1:20" ht="15.75" x14ac:dyDescent="0.25">
      <c r="B1" s="150" t="s">
        <v>212</v>
      </c>
      <c r="C1" s="150"/>
      <c r="D1" s="150"/>
      <c r="E1" s="150"/>
      <c r="F1" s="150"/>
      <c r="G1" s="150"/>
      <c r="H1" s="150"/>
      <c r="I1" s="150"/>
      <c r="J1" s="150"/>
      <c r="K1" s="150"/>
      <c r="L1" s="150"/>
      <c r="M1" s="150"/>
      <c r="N1" s="150"/>
      <c r="O1" s="150"/>
      <c r="P1" s="150"/>
      <c r="Q1" s="150"/>
      <c r="R1" s="150"/>
      <c r="S1" s="150"/>
      <c r="T1" s="150"/>
    </row>
    <row r="2" spans="1:20" x14ac:dyDescent="0.2">
      <c r="G2" s="1"/>
    </row>
    <row r="3" spans="1:20" x14ac:dyDescent="0.2">
      <c r="B3" s="149" t="s">
        <v>20</v>
      </c>
      <c r="C3" s="149"/>
      <c r="D3" s="149"/>
      <c r="E3" s="149"/>
      <c r="F3" s="149"/>
      <c r="G3" s="149"/>
      <c r="H3" s="149"/>
      <c r="I3" s="149"/>
      <c r="J3" s="149"/>
      <c r="K3" s="149"/>
      <c r="L3" s="149"/>
      <c r="M3" s="149"/>
      <c r="N3" s="149"/>
      <c r="O3" s="149"/>
      <c r="P3" s="149"/>
      <c r="Q3" s="149"/>
      <c r="R3" s="149"/>
      <c r="S3" s="149"/>
      <c r="T3" s="149"/>
    </row>
    <row r="4" spans="1:20" x14ac:dyDescent="0.2">
      <c r="G4" s="1"/>
    </row>
    <row r="5" spans="1:20" x14ac:dyDescent="0.2">
      <c r="A5" s="2" t="s">
        <v>21</v>
      </c>
      <c r="B5" s="7" t="s">
        <v>333</v>
      </c>
      <c r="G5" s="1"/>
      <c r="L5" s="2" t="s">
        <v>1</v>
      </c>
      <c r="M5" s="2"/>
      <c r="N5" s="151"/>
      <c r="O5" s="151"/>
      <c r="P5" s="151"/>
      <c r="Q5" s="151"/>
      <c r="R5" s="151"/>
      <c r="S5" s="45"/>
      <c r="T5" s="1"/>
    </row>
    <row r="6" spans="1:20" x14ac:dyDescent="0.2">
      <c r="G6" s="1"/>
    </row>
    <row r="7" spans="1:20" s="4" customFormat="1" x14ac:dyDescent="0.2">
      <c r="A7" s="5" t="s">
        <v>190</v>
      </c>
      <c r="B7" s="5" t="s">
        <v>6</v>
      </c>
      <c r="C7" s="5" t="s">
        <v>7</v>
      </c>
      <c r="D7" s="5" t="s">
        <v>8</v>
      </c>
      <c r="E7" s="5" t="s">
        <v>10</v>
      </c>
      <c r="F7" s="5" t="s">
        <v>10</v>
      </c>
      <c r="G7" s="5" t="s">
        <v>4</v>
      </c>
      <c r="H7" s="5" t="s">
        <v>4</v>
      </c>
      <c r="I7" s="5" t="s">
        <v>205</v>
      </c>
      <c r="J7" s="5" t="s">
        <v>27</v>
      </c>
      <c r="K7" s="5" t="s">
        <v>206</v>
      </c>
      <c r="L7" s="5" t="s">
        <v>11</v>
      </c>
      <c r="M7" s="5" t="s">
        <v>5</v>
      </c>
      <c r="N7" s="5" t="s">
        <v>5</v>
      </c>
      <c r="O7" s="5" t="s">
        <v>12</v>
      </c>
      <c r="P7" s="5" t="s">
        <v>12</v>
      </c>
      <c r="Q7" s="5" t="s">
        <v>18</v>
      </c>
      <c r="R7" s="157" t="s">
        <v>209</v>
      </c>
      <c r="S7" s="10" t="s">
        <v>202</v>
      </c>
      <c r="T7" s="10" t="s">
        <v>202</v>
      </c>
    </row>
    <row r="8" spans="1:20" s="4" customFormat="1" ht="12.75" hidden="1" customHeight="1" x14ac:dyDescent="0.2">
      <c r="A8" s="6"/>
      <c r="B8" s="6"/>
      <c r="C8" s="6"/>
      <c r="D8" s="6"/>
      <c r="E8" s="6"/>
      <c r="F8" s="6">
        <v>600</v>
      </c>
      <c r="G8" s="6"/>
      <c r="H8" s="6">
        <v>25</v>
      </c>
      <c r="I8" s="6"/>
      <c r="J8" s="6">
        <v>300</v>
      </c>
      <c r="K8" s="6"/>
      <c r="L8" s="6">
        <v>15</v>
      </c>
      <c r="M8" s="6"/>
      <c r="N8" s="6">
        <v>8</v>
      </c>
      <c r="O8" s="6"/>
      <c r="P8" s="6">
        <v>3</v>
      </c>
      <c r="Q8" s="6"/>
      <c r="R8" s="158"/>
      <c r="S8" s="11"/>
      <c r="T8" s="11"/>
    </row>
    <row r="9" spans="1:20" s="4" customFormat="1" x14ac:dyDescent="0.2">
      <c r="A9" s="6"/>
      <c r="B9" s="6"/>
      <c r="C9" s="6" t="s">
        <v>0</v>
      </c>
      <c r="D9" s="6" t="s">
        <v>9</v>
      </c>
      <c r="E9" s="6" t="s">
        <v>204</v>
      </c>
      <c r="F9" s="6" t="s">
        <v>14</v>
      </c>
      <c r="G9" s="6" t="s">
        <v>204</v>
      </c>
      <c r="H9" s="6" t="s">
        <v>15</v>
      </c>
      <c r="I9" s="6" t="s">
        <v>204</v>
      </c>
      <c r="J9" s="6" t="s">
        <v>157</v>
      </c>
      <c r="K9" s="6" t="s">
        <v>204</v>
      </c>
      <c r="L9" s="6" t="s">
        <v>16</v>
      </c>
      <c r="M9" s="6" t="s">
        <v>204</v>
      </c>
      <c r="N9" s="6" t="s">
        <v>170</v>
      </c>
      <c r="O9" s="6" t="s">
        <v>204</v>
      </c>
      <c r="P9" s="6" t="s">
        <v>17</v>
      </c>
      <c r="Q9" s="6" t="s">
        <v>204</v>
      </c>
      <c r="R9" s="158"/>
      <c r="S9" s="11" t="s">
        <v>201</v>
      </c>
      <c r="T9" s="11" t="s">
        <v>9</v>
      </c>
    </row>
    <row r="10" spans="1:20" s="4" customFormat="1" ht="15" customHeight="1" x14ac:dyDescent="0.2">
      <c r="A10" s="152" t="s">
        <v>19</v>
      </c>
      <c r="B10" s="153"/>
      <c r="C10" s="153"/>
      <c r="D10" s="153"/>
      <c r="E10" s="153"/>
      <c r="F10" s="153"/>
      <c r="G10" s="153"/>
      <c r="H10" s="153"/>
      <c r="I10" s="153"/>
      <c r="J10" s="153"/>
      <c r="K10" s="153"/>
      <c r="L10" s="153"/>
      <c r="M10" s="153"/>
      <c r="N10" s="153"/>
      <c r="O10" s="153"/>
      <c r="P10" s="153"/>
      <c r="Q10" s="153"/>
      <c r="R10" s="153"/>
      <c r="S10" s="153"/>
      <c r="T10" s="154"/>
    </row>
    <row r="11" spans="1:20" x14ac:dyDescent="0.2">
      <c r="A11" s="20"/>
      <c r="B11" s="20"/>
      <c r="C11" s="19"/>
      <c r="D11" s="19"/>
      <c r="E11" s="18" t="str">
        <f>IF(ISBLANK(B11), "", VLOOKUP(B11, Master!$A$3:$I$286, 2, FALSE))</f>
        <v/>
      </c>
      <c r="F11" s="18">
        <f>IF(ISBLANK(B11), 0, E11/100*D11)</f>
        <v>0</v>
      </c>
      <c r="G11" s="18" t="str">
        <f>IF(ISBLANK(B11), "", VLOOKUP(B11, Master!$A$3:$I$286, 3, FALSE))</f>
        <v/>
      </c>
      <c r="H11" s="18">
        <f>IF(ISBLANK(B11),0,G11/100*D11)</f>
        <v>0</v>
      </c>
      <c r="I11" s="18" t="str">
        <f>IF(ISBLANK(B11), "", VLOOKUP(B11, Master!$A$3:$I$286, 4, FALSE))</f>
        <v/>
      </c>
      <c r="J11" s="18">
        <f>IF(ISBLANK(B11),0, I11/100*D11)</f>
        <v>0</v>
      </c>
      <c r="K11" s="18" t="str">
        <f>IF(ISBLANK(B11), "", VLOOKUP(B11, Master!$A$3:$I$286, 5, FALSE))</f>
        <v/>
      </c>
      <c r="L11" s="18">
        <f>IF(ISBLANK(B11),0, K11/100*D11)</f>
        <v>0</v>
      </c>
      <c r="M11" s="18" t="str">
        <f>IF(ISBLANK(B11), "", VLOOKUP(B11, Master!$A$3:$I$286, 6, FALSE))</f>
        <v/>
      </c>
      <c r="N11" s="18">
        <f>IF(ISBLANK(B11),0, M11/100*D11)</f>
        <v>0</v>
      </c>
      <c r="O11" s="18" t="str">
        <f>IF(ISBLANK(B11), "", VLOOKUP(B11, Master!$A$3:$I$286, 7, FALSE))</f>
        <v/>
      </c>
      <c r="P11" s="18">
        <f>IF(ISBLANK(B11),0, O11/100*D11)</f>
        <v>0</v>
      </c>
      <c r="Q11" s="44" t="str">
        <f>IF(ISBLANK(B11), "", VLOOKUP(B11, Master!$A$3:$I$286, 8, FALSE))</f>
        <v/>
      </c>
      <c r="R11" s="44">
        <f t="shared" ref="R11:R22" si="0">IF(ISBLANK(B11),0, Q11/100*T11)</f>
        <v>0</v>
      </c>
      <c r="S11" s="18">
        <f>IF(ISBLANK(B11), 0, VLOOKUP(B11, Master!$A$3:$J$286, 10, FALSE))</f>
        <v>0</v>
      </c>
      <c r="T11" s="18">
        <f>D11*S11</f>
        <v>0</v>
      </c>
    </row>
    <row r="12" spans="1:20" x14ac:dyDescent="0.2">
      <c r="A12" s="20"/>
      <c r="B12" s="20"/>
      <c r="C12" s="19"/>
      <c r="D12" s="19"/>
      <c r="E12" s="18" t="str">
        <f>IF(ISBLANK(B12), "", VLOOKUP(B12, Master!$A$3:$I$286, 2, FALSE))</f>
        <v/>
      </c>
      <c r="F12" s="18">
        <f t="shared" ref="F12:F22" si="1">IF(ISBLANK(B12), 0, E12/100*D12)</f>
        <v>0</v>
      </c>
      <c r="G12" s="18" t="str">
        <f>IF(ISBLANK(B12), "", VLOOKUP(B12, Master!$A$3:$I$286, 3, FALSE))</f>
        <v/>
      </c>
      <c r="H12" s="18">
        <f t="shared" ref="H12:H35" si="2">IF(ISBLANK(B12),0,G12/100*D12)</f>
        <v>0</v>
      </c>
      <c r="I12" s="18" t="str">
        <f>IF(ISBLANK(B12), "", VLOOKUP(B12, Master!$A$3:$I$286, 4, FALSE))</f>
        <v/>
      </c>
      <c r="J12" s="18">
        <f t="shared" ref="J12:J35" si="3">IF(ISBLANK(B12),0, I12/100*D12)</f>
        <v>0</v>
      </c>
      <c r="K12" s="18" t="str">
        <f>IF(ISBLANK(B12), "", VLOOKUP(B12, Master!$A$3:$I$286, 5, FALSE))</f>
        <v/>
      </c>
      <c r="L12" s="18">
        <f t="shared" ref="L12:L35" si="4">IF(ISBLANK(B12),0, K12/100*D12)</f>
        <v>0</v>
      </c>
      <c r="M12" s="18" t="str">
        <f>IF(ISBLANK(B12), "", VLOOKUP(B12, Master!$A$3:$I$286, 6, FALSE))</f>
        <v/>
      </c>
      <c r="N12" s="18">
        <f t="shared" ref="N12:N35" si="5">IF(ISBLANK(B12),0, M12/100*D12)</f>
        <v>0</v>
      </c>
      <c r="O12" s="18" t="str">
        <f>IF(ISBLANK(B12), "", VLOOKUP(B12, Master!$A$3:$I$286, 7, FALSE))</f>
        <v/>
      </c>
      <c r="P12" s="18">
        <f t="shared" ref="P12:P35" si="6">IF(ISBLANK(B12),0, O12/100*D12)</f>
        <v>0</v>
      </c>
      <c r="Q12" s="44" t="str">
        <f>IF(ISBLANK(B12), "", VLOOKUP(B12, Master!$A$3:$I$286, 8, FALSE))</f>
        <v/>
      </c>
      <c r="R12" s="44">
        <f t="shared" si="0"/>
        <v>0</v>
      </c>
      <c r="S12" s="18">
        <f>IF(ISBLANK(B12), 0, VLOOKUP(B12, Master!$A$3:$J$286, 10, FALSE))</f>
        <v>0</v>
      </c>
      <c r="T12" s="18">
        <f t="shared" ref="T12:T35" si="7">D12*S12</f>
        <v>0</v>
      </c>
    </row>
    <row r="13" spans="1:20" x14ac:dyDescent="0.2">
      <c r="A13" s="20"/>
      <c r="B13" s="20"/>
      <c r="C13" s="19"/>
      <c r="D13" s="19"/>
      <c r="E13" s="18" t="str">
        <f>IF(ISBLANK(B13), "", VLOOKUP(B13, Master!$A$3:$I$286, 2, FALSE))</f>
        <v/>
      </c>
      <c r="F13" s="18">
        <f t="shared" si="1"/>
        <v>0</v>
      </c>
      <c r="G13" s="18" t="str">
        <f>IF(ISBLANK(B13), "", VLOOKUP(B13, Master!$A$3:$I$286, 3, FALSE))</f>
        <v/>
      </c>
      <c r="H13" s="18">
        <f t="shared" si="2"/>
        <v>0</v>
      </c>
      <c r="I13" s="18" t="str">
        <f>IF(ISBLANK(B13), "", VLOOKUP(B13, Master!$A$3:$I$286, 4, FALSE))</f>
        <v/>
      </c>
      <c r="J13" s="18">
        <f t="shared" si="3"/>
        <v>0</v>
      </c>
      <c r="K13" s="18" t="str">
        <f>IF(ISBLANK(B13), "", VLOOKUP(B13, Master!$A$3:$I$286, 5, FALSE))</f>
        <v/>
      </c>
      <c r="L13" s="18">
        <f t="shared" si="4"/>
        <v>0</v>
      </c>
      <c r="M13" s="18" t="str">
        <f>IF(ISBLANK(B13), "", VLOOKUP(B13, Master!$A$3:$I$286, 6, FALSE))</f>
        <v/>
      </c>
      <c r="N13" s="18">
        <f t="shared" si="5"/>
        <v>0</v>
      </c>
      <c r="O13" s="18" t="str">
        <f>IF(ISBLANK(B13), "", VLOOKUP(B13, Master!$A$3:$I$286, 7, FALSE))</f>
        <v/>
      </c>
      <c r="P13" s="18">
        <f t="shared" si="6"/>
        <v>0</v>
      </c>
      <c r="Q13" s="44" t="str">
        <f>IF(ISBLANK(B13), "", VLOOKUP(B13, Master!$A$3:$I$286, 8, FALSE))</f>
        <v/>
      </c>
      <c r="R13" s="44">
        <f t="shared" si="0"/>
        <v>0</v>
      </c>
      <c r="S13" s="18">
        <f>IF(ISBLANK(B13), 0, VLOOKUP(B13, Master!$A$3:$J$286, 10, FALSE))</f>
        <v>0</v>
      </c>
      <c r="T13" s="18">
        <f t="shared" si="7"/>
        <v>0</v>
      </c>
    </row>
    <row r="14" spans="1:20" x14ac:dyDescent="0.2">
      <c r="A14" s="20"/>
      <c r="B14" s="20"/>
      <c r="C14" s="19"/>
      <c r="D14" s="19"/>
      <c r="E14" s="18" t="str">
        <f>IF(ISBLANK(B14), "", VLOOKUP(B14, Master!$A$3:$I$286, 2, FALSE))</f>
        <v/>
      </c>
      <c r="F14" s="18">
        <f t="shared" si="1"/>
        <v>0</v>
      </c>
      <c r="G14" s="18" t="str">
        <f>IF(ISBLANK(B14), "", VLOOKUP(B14, Master!$A$3:$I$286, 3, FALSE))</f>
        <v/>
      </c>
      <c r="H14" s="18">
        <f t="shared" si="2"/>
        <v>0</v>
      </c>
      <c r="I14" s="18" t="str">
        <f>IF(ISBLANK(B14), "", VLOOKUP(B14, Master!$A$3:$I$286, 4, FALSE))</f>
        <v/>
      </c>
      <c r="J14" s="18">
        <f t="shared" si="3"/>
        <v>0</v>
      </c>
      <c r="K14" s="18" t="str">
        <f>IF(ISBLANK(B14), "", VLOOKUP(B14, Master!$A$3:$I$286, 5, FALSE))</f>
        <v/>
      </c>
      <c r="L14" s="18">
        <f t="shared" si="4"/>
        <v>0</v>
      </c>
      <c r="M14" s="18" t="str">
        <f>IF(ISBLANK(B14), "", VLOOKUP(B14, Master!$A$3:$I$286, 6, FALSE))</f>
        <v/>
      </c>
      <c r="N14" s="18">
        <f t="shared" si="5"/>
        <v>0</v>
      </c>
      <c r="O14" s="18" t="str">
        <f>IF(ISBLANK(B14), "", VLOOKUP(B14, Master!$A$3:$I$286, 7, FALSE))</f>
        <v/>
      </c>
      <c r="P14" s="18">
        <f t="shared" si="6"/>
        <v>0</v>
      </c>
      <c r="Q14" s="44" t="str">
        <f>IF(ISBLANK(B14), "", VLOOKUP(B14, Master!$A$3:$I$286, 8, FALSE))</f>
        <v/>
      </c>
      <c r="R14" s="44">
        <f t="shared" si="0"/>
        <v>0</v>
      </c>
      <c r="S14" s="18">
        <f>IF(ISBLANK(B14), 0, VLOOKUP(B14, Master!$A$3:$J$286, 10, FALSE))</f>
        <v>0</v>
      </c>
      <c r="T14" s="18">
        <f t="shared" si="7"/>
        <v>0</v>
      </c>
    </row>
    <row r="15" spans="1:20" x14ac:dyDescent="0.2">
      <c r="A15" s="20"/>
      <c r="B15" s="20"/>
      <c r="C15" s="19"/>
      <c r="D15" s="19"/>
      <c r="E15" s="18" t="str">
        <f>IF(ISBLANK(B15), "", VLOOKUP(B15, Master!$A$3:$I$286, 2, FALSE))</f>
        <v/>
      </c>
      <c r="F15" s="18">
        <f t="shared" si="1"/>
        <v>0</v>
      </c>
      <c r="G15" s="18" t="str">
        <f>IF(ISBLANK(B15), "", VLOOKUP(B15, Master!$A$3:$I$286, 3, FALSE))</f>
        <v/>
      </c>
      <c r="H15" s="18">
        <f t="shared" si="2"/>
        <v>0</v>
      </c>
      <c r="I15" s="18" t="str">
        <f>IF(ISBLANK(B15), "", VLOOKUP(B15, Master!$A$3:$I$286, 4, FALSE))</f>
        <v/>
      </c>
      <c r="J15" s="18">
        <f t="shared" si="3"/>
        <v>0</v>
      </c>
      <c r="K15" s="18" t="str">
        <f>IF(ISBLANK(B15), "", VLOOKUP(B15, Master!$A$3:$I$286, 5, FALSE))</f>
        <v/>
      </c>
      <c r="L15" s="18">
        <f t="shared" si="4"/>
        <v>0</v>
      </c>
      <c r="M15" s="18" t="str">
        <f>IF(ISBLANK(B15), "", VLOOKUP(B15, Master!$A$3:$I$286, 6, FALSE))</f>
        <v/>
      </c>
      <c r="N15" s="18">
        <f t="shared" si="5"/>
        <v>0</v>
      </c>
      <c r="O15" s="18" t="str">
        <f>IF(ISBLANK(B15), "", VLOOKUP(B15, Master!$A$3:$I$286, 7, FALSE))</f>
        <v/>
      </c>
      <c r="P15" s="18">
        <f t="shared" si="6"/>
        <v>0</v>
      </c>
      <c r="Q15" s="44" t="str">
        <f>IF(ISBLANK(B15), "", VLOOKUP(B15, Master!$A$3:$I$286, 8, FALSE))</f>
        <v/>
      </c>
      <c r="R15" s="44">
        <f t="shared" si="0"/>
        <v>0</v>
      </c>
      <c r="S15" s="18">
        <f>IF(ISBLANK(B15), 0, VLOOKUP(B15, Master!$A$3:$J$286, 10, FALSE))</f>
        <v>0</v>
      </c>
      <c r="T15" s="18">
        <f t="shared" si="7"/>
        <v>0</v>
      </c>
    </row>
    <row r="16" spans="1:20" x14ac:dyDescent="0.2">
      <c r="A16" s="20"/>
      <c r="B16" s="20"/>
      <c r="C16" s="19"/>
      <c r="D16" s="19"/>
      <c r="E16" s="18" t="str">
        <f>IF(ISBLANK(B16), "", VLOOKUP(B16, Master!$A$3:$I$286, 2, FALSE))</f>
        <v/>
      </c>
      <c r="F16" s="18">
        <f t="shared" si="1"/>
        <v>0</v>
      </c>
      <c r="G16" s="18" t="str">
        <f>IF(ISBLANK(B16), "", VLOOKUP(B16, Master!$A$3:$I$286, 3, FALSE))</f>
        <v/>
      </c>
      <c r="H16" s="18">
        <f t="shared" si="2"/>
        <v>0</v>
      </c>
      <c r="I16" s="18" t="str">
        <f>IF(ISBLANK(B16), "", VLOOKUP(B16, Master!$A$3:$I$286, 4, FALSE))</f>
        <v/>
      </c>
      <c r="J16" s="18">
        <f t="shared" si="3"/>
        <v>0</v>
      </c>
      <c r="K16" s="18" t="str">
        <f>IF(ISBLANK(B16), "", VLOOKUP(B16, Master!$A$3:$I$286, 5, FALSE))</f>
        <v/>
      </c>
      <c r="L16" s="18">
        <f t="shared" si="4"/>
        <v>0</v>
      </c>
      <c r="M16" s="18" t="str">
        <f>IF(ISBLANK(B16), "", VLOOKUP(B16, Master!$A$3:$I$286, 6, FALSE))</f>
        <v/>
      </c>
      <c r="N16" s="18">
        <f t="shared" si="5"/>
        <v>0</v>
      </c>
      <c r="O16" s="18" t="str">
        <f>IF(ISBLANK(B16), "", VLOOKUP(B16, Master!$A$3:$I$286, 7, FALSE))</f>
        <v/>
      </c>
      <c r="P16" s="18">
        <f t="shared" si="6"/>
        <v>0</v>
      </c>
      <c r="Q16" s="44" t="str">
        <f>IF(ISBLANK(B16), "", VLOOKUP(B16, Master!$A$3:$I$286, 8, FALSE))</f>
        <v/>
      </c>
      <c r="R16" s="44">
        <f t="shared" si="0"/>
        <v>0</v>
      </c>
      <c r="S16" s="18">
        <f>IF(ISBLANK(B16), 0, VLOOKUP(B16, Master!$A$3:$J$286, 10, FALSE))</f>
        <v>0</v>
      </c>
      <c r="T16" s="18">
        <f t="shared" si="7"/>
        <v>0</v>
      </c>
    </row>
    <row r="17" spans="1:20" x14ac:dyDescent="0.2">
      <c r="A17" s="20"/>
      <c r="B17" s="20"/>
      <c r="C17" s="19"/>
      <c r="D17" s="19"/>
      <c r="E17" s="18" t="str">
        <f>IF(ISBLANK(B17), "", VLOOKUP(B17, Master!$A$3:$I$286, 2, FALSE))</f>
        <v/>
      </c>
      <c r="F17" s="18">
        <f t="shared" si="1"/>
        <v>0</v>
      </c>
      <c r="G17" s="18" t="str">
        <f>IF(ISBLANK(B17), "", VLOOKUP(B17, Master!$A$3:$I$286, 3, FALSE))</f>
        <v/>
      </c>
      <c r="H17" s="18">
        <f t="shared" si="2"/>
        <v>0</v>
      </c>
      <c r="I17" s="18" t="str">
        <f>IF(ISBLANK(B17), "", VLOOKUP(B17, Master!$A$3:$I$286, 4, FALSE))</f>
        <v/>
      </c>
      <c r="J17" s="18">
        <f t="shared" si="3"/>
        <v>0</v>
      </c>
      <c r="K17" s="18" t="str">
        <f>IF(ISBLANK(B17), "", VLOOKUP(B17, Master!$A$3:$I$286, 5, FALSE))</f>
        <v/>
      </c>
      <c r="L17" s="18">
        <f t="shared" si="4"/>
        <v>0</v>
      </c>
      <c r="M17" s="18" t="str">
        <f>IF(ISBLANK(B17), "", VLOOKUP(B17, Master!$A$3:$I$286, 6, FALSE))</f>
        <v/>
      </c>
      <c r="N17" s="18">
        <f t="shared" si="5"/>
        <v>0</v>
      </c>
      <c r="O17" s="18" t="str">
        <f>IF(ISBLANK(B17), "", VLOOKUP(B17, Master!$A$3:$I$286, 7, FALSE))</f>
        <v/>
      </c>
      <c r="P17" s="18">
        <f t="shared" si="6"/>
        <v>0</v>
      </c>
      <c r="Q17" s="44" t="str">
        <f>IF(ISBLANK(B17), "", VLOOKUP(B17, Master!$A$3:$I$286, 8, FALSE))</f>
        <v/>
      </c>
      <c r="R17" s="44">
        <f t="shared" si="0"/>
        <v>0</v>
      </c>
      <c r="S17" s="18">
        <f>IF(ISBLANK(B17), 0, VLOOKUP(B17, Master!$A$3:$J$286, 10, FALSE))</f>
        <v>0</v>
      </c>
      <c r="T17" s="18">
        <f t="shared" si="7"/>
        <v>0</v>
      </c>
    </row>
    <row r="18" spans="1:20" x14ac:dyDescent="0.2">
      <c r="A18" s="20"/>
      <c r="B18" s="20"/>
      <c r="C18" s="19"/>
      <c r="D18" s="19"/>
      <c r="E18" s="18" t="str">
        <f>IF(ISBLANK(B18), "", VLOOKUP(B18, Master!$A$3:$I$286, 2, FALSE))</f>
        <v/>
      </c>
      <c r="F18" s="18">
        <f t="shared" si="1"/>
        <v>0</v>
      </c>
      <c r="G18" s="18" t="str">
        <f>IF(ISBLANK(B18), "", VLOOKUP(B18, Master!$A$3:$I$286, 3, FALSE))</f>
        <v/>
      </c>
      <c r="H18" s="18">
        <f t="shared" si="2"/>
        <v>0</v>
      </c>
      <c r="I18" s="18" t="str">
        <f>IF(ISBLANK(B18), "", VLOOKUP(B18, Master!$A$3:$I$286, 4, FALSE))</f>
        <v/>
      </c>
      <c r="J18" s="18">
        <f t="shared" si="3"/>
        <v>0</v>
      </c>
      <c r="K18" s="18" t="str">
        <f>IF(ISBLANK(B18), "", VLOOKUP(B18, Master!$A$3:$I$286, 5, FALSE))</f>
        <v/>
      </c>
      <c r="L18" s="18">
        <f t="shared" si="4"/>
        <v>0</v>
      </c>
      <c r="M18" s="18" t="str">
        <f>IF(ISBLANK(B18), "", VLOOKUP(B18, Master!$A$3:$I$286, 6, FALSE))</f>
        <v/>
      </c>
      <c r="N18" s="18">
        <f t="shared" si="5"/>
        <v>0</v>
      </c>
      <c r="O18" s="18" t="str">
        <f>IF(ISBLANK(B18), "", VLOOKUP(B18, Master!$A$3:$I$286, 7, FALSE))</f>
        <v/>
      </c>
      <c r="P18" s="18">
        <f t="shared" si="6"/>
        <v>0</v>
      </c>
      <c r="Q18" s="44" t="str">
        <f>IF(ISBLANK(B18), "", VLOOKUP(B18, Master!$A$3:$I$286, 8, FALSE))</f>
        <v/>
      </c>
      <c r="R18" s="44">
        <f t="shared" si="0"/>
        <v>0</v>
      </c>
      <c r="S18" s="18">
        <f>IF(ISBLANK(B18), 0, VLOOKUP(B18, Master!$A$3:$J$286, 10, FALSE))</f>
        <v>0</v>
      </c>
      <c r="T18" s="18">
        <f t="shared" si="7"/>
        <v>0</v>
      </c>
    </row>
    <row r="19" spans="1:20" x14ac:dyDescent="0.2">
      <c r="A19" s="20"/>
      <c r="B19" s="20"/>
      <c r="C19" s="19"/>
      <c r="D19" s="19"/>
      <c r="E19" s="18" t="str">
        <f>IF(ISBLANK(B19), "", VLOOKUP(B19, Master!$A$3:$I$286, 2, FALSE))</f>
        <v/>
      </c>
      <c r="F19" s="18">
        <f t="shared" si="1"/>
        <v>0</v>
      </c>
      <c r="G19" s="18" t="str">
        <f>IF(ISBLANK(B19), "", VLOOKUP(B19, Master!$A$3:$I$286, 3, FALSE))</f>
        <v/>
      </c>
      <c r="H19" s="18">
        <f t="shared" si="2"/>
        <v>0</v>
      </c>
      <c r="I19" s="18" t="str">
        <f>IF(ISBLANK(B19), "", VLOOKUP(B19, Master!$A$3:$I$286, 4, FALSE))</f>
        <v/>
      </c>
      <c r="J19" s="18">
        <f t="shared" si="3"/>
        <v>0</v>
      </c>
      <c r="K19" s="18" t="str">
        <f>IF(ISBLANK(B19), "", VLOOKUP(B19, Master!$A$3:$I$286, 5, FALSE))</f>
        <v/>
      </c>
      <c r="L19" s="18">
        <f t="shared" si="4"/>
        <v>0</v>
      </c>
      <c r="M19" s="18" t="str">
        <f>IF(ISBLANK(B19), "", VLOOKUP(B19, Master!$A$3:$I$286, 6, FALSE))</f>
        <v/>
      </c>
      <c r="N19" s="18">
        <f t="shared" si="5"/>
        <v>0</v>
      </c>
      <c r="O19" s="18" t="str">
        <f>IF(ISBLANK(B19), "", VLOOKUP(B19, Master!$A$3:$I$286, 7, FALSE))</f>
        <v/>
      </c>
      <c r="P19" s="18">
        <f t="shared" si="6"/>
        <v>0</v>
      </c>
      <c r="Q19" s="44" t="str">
        <f>IF(ISBLANK(B19), "", VLOOKUP(B19, Master!$A$3:$I$286, 8, FALSE))</f>
        <v/>
      </c>
      <c r="R19" s="44">
        <f t="shared" si="0"/>
        <v>0</v>
      </c>
      <c r="S19" s="18">
        <f>IF(ISBLANK(B19), 0, VLOOKUP(B19, Master!$A$3:$J$286, 10, FALSE))</f>
        <v>0</v>
      </c>
      <c r="T19" s="18">
        <f t="shared" si="7"/>
        <v>0</v>
      </c>
    </row>
    <row r="20" spans="1:20" x14ac:dyDescent="0.2">
      <c r="A20" s="20"/>
      <c r="B20" s="20"/>
      <c r="C20" s="19"/>
      <c r="D20" s="19"/>
      <c r="E20" s="18" t="str">
        <f>IF(ISBLANK(B20), "", VLOOKUP(B20, Master!$A$3:$I$286, 2, FALSE))</f>
        <v/>
      </c>
      <c r="F20" s="18">
        <f t="shared" si="1"/>
        <v>0</v>
      </c>
      <c r="G20" s="18" t="str">
        <f>IF(ISBLANK(B20), "", VLOOKUP(B20, Master!$A$3:$I$286, 3, FALSE))</f>
        <v/>
      </c>
      <c r="H20" s="18">
        <f t="shared" si="2"/>
        <v>0</v>
      </c>
      <c r="I20" s="18" t="str">
        <f>IF(ISBLANK(B20), "", VLOOKUP(B20, Master!$A$3:$I$286, 4, FALSE))</f>
        <v/>
      </c>
      <c r="J20" s="18">
        <f t="shared" si="3"/>
        <v>0</v>
      </c>
      <c r="K20" s="18" t="str">
        <f>IF(ISBLANK(B20), "", VLOOKUP(B20, Master!$A$3:$I$286, 5, FALSE))</f>
        <v/>
      </c>
      <c r="L20" s="18">
        <f t="shared" si="4"/>
        <v>0</v>
      </c>
      <c r="M20" s="18" t="str">
        <f>IF(ISBLANK(B20), "", VLOOKUP(B20, Master!$A$3:$I$286, 6, FALSE))</f>
        <v/>
      </c>
      <c r="N20" s="18">
        <f t="shared" si="5"/>
        <v>0</v>
      </c>
      <c r="O20" s="18" t="str">
        <f>IF(ISBLANK(B20), "", VLOOKUP(B20, Master!$A$3:$I$286, 7, FALSE))</f>
        <v/>
      </c>
      <c r="P20" s="18">
        <f t="shared" si="6"/>
        <v>0</v>
      </c>
      <c r="Q20" s="44" t="str">
        <f>IF(ISBLANK(B20), "", VLOOKUP(B20, Master!$A$3:$I$286, 8, FALSE))</f>
        <v/>
      </c>
      <c r="R20" s="44">
        <f t="shared" si="0"/>
        <v>0</v>
      </c>
      <c r="S20" s="18">
        <f>IF(ISBLANK(B20), 0, VLOOKUP(B20, Master!$A$3:$J$286, 10, FALSE))</f>
        <v>0</v>
      </c>
      <c r="T20" s="18">
        <f t="shared" si="7"/>
        <v>0</v>
      </c>
    </row>
    <row r="21" spans="1:20" x14ac:dyDescent="0.2">
      <c r="A21" s="20"/>
      <c r="B21" s="20"/>
      <c r="C21" s="19"/>
      <c r="D21" s="19"/>
      <c r="E21" s="18" t="str">
        <f>IF(ISBLANK(B21), "", VLOOKUP(B21, Master!$A$3:$I$286, 2, FALSE))</f>
        <v/>
      </c>
      <c r="F21" s="18">
        <f t="shared" si="1"/>
        <v>0</v>
      </c>
      <c r="G21" s="18" t="str">
        <f>IF(ISBLANK(B21), "", VLOOKUP(B21, Master!$A$3:$I$286, 3, FALSE))</f>
        <v/>
      </c>
      <c r="H21" s="18">
        <f t="shared" si="2"/>
        <v>0</v>
      </c>
      <c r="I21" s="18" t="str">
        <f>IF(ISBLANK(B21), "", VLOOKUP(B21, Master!$A$3:$I$286, 4, FALSE))</f>
        <v/>
      </c>
      <c r="J21" s="18">
        <f t="shared" si="3"/>
        <v>0</v>
      </c>
      <c r="K21" s="18" t="str">
        <f>IF(ISBLANK(B21), "", VLOOKUP(B21, Master!$A$3:$I$286, 5, FALSE))</f>
        <v/>
      </c>
      <c r="L21" s="18">
        <f t="shared" si="4"/>
        <v>0</v>
      </c>
      <c r="M21" s="18" t="str">
        <f>IF(ISBLANK(B21), "", VLOOKUP(B21, Master!$A$3:$I$286, 6, FALSE))</f>
        <v/>
      </c>
      <c r="N21" s="18">
        <f t="shared" si="5"/>
        <v>0</v>
      </c>
      <c r="O21" s="18" t="str">
        <f>IF(ISBLANK(B21), "", VLOOKUP(B21, Master!$A$3:$I$286, 7, FALSE))</f>
        <v/>
      </c>
      <c r="P21" s="18">
        <f t="shared" si="6"/>
        <v>0</v>
      </c>
      <c r="Q21" s="44" t="str">
        <f>IF(ISBLANK(B21), "", VLOOKUP(B21, Master!$A$3:$I$286, 8, FALSE))</f>
        <v/>
      </c>
      <c r="R21" s="44">
        <f t="shared" si="0"/>
        <v>0</v>
      </c>
      <c r="S21" s="18">
        <f>IF(ISBLANK(B21), 0, VLOOKUP(B21, Master!$A$3:$J$286, 10, FALSE))</f>
        <v>0</v>
      </c>
      <c r="T21" s="18">
        <f t="shared" si="7"/>
        <v>0</v>
      </c>
    </row>
    <row r="22" spans="1:20" x14ac:dyDescent="0.2">
      <c r="A22" s="20"/>
      <c r="B22" s="20"/>
      <c r="C22" s="19"/>
      <c r="D22" s="19"/>
      <c r="E22" s="18" t="str">
        <f>IF(ISBLANK(B22), "", VLOOKUP(B22, Master!$A$3:$I$286, 2, FALSE))</f>
        <v/>
      </c>
      <c r="F22" s="18">
        <f t="shared" si="1"/>
        <v>0</v>
      </c>
      <c r="G22" s="18" t="str">
        <f>IF(ISBLANK(B22), "", VLOOKUP(B22, Master!$A$3:$I$286, 3, FALSE))</f>
        <v/>
      </c>
      <c r="H22" s="18">
        <f t="shared" si="2"/>
        <v>0</v>
      </c>
      <c r="I22" s="18" t="str">
        <f>IF(ISBLANK(B22), "", VLOOKUP(B22, Master!$A$3:$I$286, 4, FALSE))</f>
        <v/>
      </c>
      <c r="J22" s="18">
        <f t="shared" si="3"/>
        <v>0</v>
      </c>
      <c r="K22" s="18" t="str">
        <f>IF(ISBLANK(B22), "", VLOOKUP(B22, Master!$A$3:$I$286, 5, FALSE))</f>
        <v/>
      </c>
      <c r="L22" s="18">
        <f t="shared" si="4"/>
        <v>0</v>
      </c>
      <c r="M22" s="18" t="str">
        <f>IF(ISBLANK(B22), "", VLOOKUP(B22, Master!$A$3:$I$286, 6, FALSE))</f>
        <v/>
      </c>
      <c r="N22" s="18">
        <f t="shared" si="5"/>
        <v>0</v>
      </c>
      <c r="O22" s="18" t="str">
        <f>IF(ISBLANK(B22), "", VLOOKUP(B22, Master!$A$3:$I$286, 7, FALSE))</f>
        <v/>
      </c>
      <c r="P22" s="18">
        <f t="shared" si="6"/>
        <v>0</v>
      </c>
      <c r="Q22" s="44" t="str">
        <f>IF(ISBLANK(B22), "", VLOOKUP(B22, Master!$A$3:$I$286, 8, FALSE))</f>
        <v/>
      </c>
      <c r="R22" s="44">
        <f t="shared" si="0"/>
        <v>0</v>
      </c>
      <c r="S22" s="18">
        <f>IF(ISBLANK(B22), 0, VLOOKUP(B22, Master!$A$3:$J$286, 10, FALSE))</f>
        <v>0</v>
      </c>
      <c r="T22" s="18">
        <f t="shared" si="7"/>
        <v>0</v>
      </c>
    </row>
    <row r="23" spans="1:20" x14ac:dyDescent="0.2">
      <c r="A23" s="152" t="s">
        <v>2</v>
      </c>
      <c r="B23" s="153"/>
      <c r="C23" s="153"/>
      <c r="D23" s="153"/>
      <c r="E23" s="153"/>
      <c r="F23" s="153"/>
      <c r="G23" s="153"/>
      <c r="H23" s="153"/>
      <c r="I23" s="153"/>
      <c r="J23" s="153"/>
      <c r="K23" s="153"/>
      <c r="L23" s="153"/>
      <c r="M23" s="153"/>
      <c r="N23" s="153"/>
      <c r="O23" s="153"/>
      <c r="P23" s="153"/>
      <c r="Q23" s="153"/>
      <c r="R23" s="153"/>
      <c r="S23" s="153"/>
      <c r="T23" s="154"/>
    </row>
    <row r="24" spans="1:20" x14ac:dyDescent="0.2">
      <c r="A24" s="20"/>
      <c r="B24" s="20"/>
      <c r="C24" s="19"/>
      <c r="D24" s="19"/>
      <c r="E24" s="18" t="str">
        <f>IF(ISBLANK(B24), "", VLOOKUP(B24, Master!$A$3:$I$286, 2, FALSE))</f>
        <v/>
      </c>
      <c r="F24" s="18">
        <f>IF(ISBLANK(B24), 0, E24/100*D24)</f>
        <v>0</v>
      </c>
      <c r="G24" s="18" t="str">
        <f>IF(ISBLANK(B24), "", VLOOKUP(B24, Master!$A$3:$I$286, 3, FALSE))</f>
        <v/>
      </c>
      <c r="H24" s="18">
        <f t="shared" si="2"/>
        <v>0</v>
      </c>
      <c r="I24" s="18" t="str">
        <f>IF(ISBLANK(B24), "", VLOOKUP(B24, Master!$A$3:$I$286, 4, FALSE))</f>
        <v/>
      </c>
      <c r="J24" s="18">
        <f t="shared" si="3"/>
        <v>0</v>
      </c>
      <c r="K24" s="18" t="str">
        <f>IF(ISBLANK(B24), "", VLOOKUP(B24, Master!$A$3:$I$286, 5, FALSE))</f>
        <v/>
      </c>
      <c r="L24" s="18">
        <f t="shared" si="4"/>
        <v>0</v>
      </c>
      <c r="M24" s="18" t="str">
        <f>IF(ISBLANK(B24), "", VLOOKUP(B24, Master!$A$3:$I$286, 6, FALSE))</f>
        <v/>
      </c>
      <c r="N24" s="18">
        <f t="shared" si="5"/>
        <v>0</v>
      </c>
      <c r="O24" s="18" t="str">
        <f>IF(ISBLANK(B24), "", VLOOKUP(B24, Master!$A$3:$I$286, 7, FALSE))</f>
        <v/>
      </c>
      <c r="P24" s="18">
        <f t="shared" si="6"/>
        <v>0</v>
      </c>
      <c r="Q24" s="44" t="str">
        <f>IF(ISBLANK(B24), "", VLOOKUP(B24, Master!$A$3:$I$286, 8, FALSE))</f>
        <v/>
      </c>
      <c r="R24" s="44">
        <f t="shared" ref="R24:R35" si="8">IF(ISBLANK(B24),0, Q24/100*T24)</f>
        <v>0</v>
      </c>
      <c r="S24" s="18">
        <f>IF(ISBLANK(B24), 0, VLOOKUP(B24, Master!$A$3:$J$286, 10, FALSE))</f>
        <v>0</v>
      </c>
      <c r="T24" s="18">
        <f t="shared" si="7"/>
        <v>0</v>
      </c>
    </row>
    <row r="25" spans="1:20" x14ac:dyDescent="0.2">
      <c r="A25" s="20"/>
      <c r="B25" s="20"/>
      <c r="C25" s="19"/>
      <c r="D25" s="19"/>
      <c r="E25" s="18" t="str">
        <f>IF(ISBLANK(B25), "", VLOOKUP(B25, Master!$A$3:$I$286, 2, FALSE))</f>
        <v/>
      </c>
      <c r="F25" s="18">
        <f t="shared" ref="F25:F35" si="9">IF(ISBLANK(B25), 0, E25/100*D25)</f>
        <v>0</v>
      </c>
      <c r="G25" s="18" t="str">
        <f>IF(ISBLANK(B25), "", VLOOKUP(B25, Master!$A$3:$I$286, 3, FALSE))</f>
        <v/>
      </c>
      <c r="H25" s="18">
        <f t="shared" si="2"/>
        <v>0</v>
      </c>
      <c r="I25" s="18" t="str">
        <f>IF(ISBLANK(B25), "", VLOOKUP(B25, Master!$A$3:$I$286, 4, FALSE))</f>
        <v/>
      </c>
      <c r="J25" s="18">
        <f t="shared" si="3"/>
        <v>0</v>
      </c>
      <c r="K25" s="18" t="str">
        <f>IF(ISBLANK(B25), "", VLOOKUP(B25, Master!$A$3:$I$286, 5, FALSE))</f>
        <v/>
      </c>
      <c r="L25" s="18">
        <f t="shared" si="4"/>
        <v>0</v>
      </c>
      <c r="M25" s="18" t="str">
        <f>IF(ISBLANK(B25), "", VLOOKUP(B25, Master!$A$3:$I$286, 6, FALSE))</f>
        <v/>
      </c>
      <c r="N25" s="18">
        <f t="shared" si="5"/>
        <v>0</v>
      </c>
      <c r="O25" s="18" t="str">
        <f>IF(ISBLANK(B25), "", VLOOKUP(B25, Master!$A$3:$I$286, 7, FALSE))</f>
        <v/>
      </c>
      <c r="P25" s="18">
        <f t="shared" si="6"/>
        <v>0</v>
      </c>
      <c r="Q25" s="44" t="str">
        <f>IF(ISBLANK(B25), "", VLOOKUP(B25, Master!$A$3:$I$286, 8, FALSE))</f>
        <v/>
      </c>
      <c r="R25" s="44">
        <f t="shared" si="8"/>
        <v>0</v>
      </c>
      <c r="S25" s="18">
        <f>IF(ISBLANK(B25), 0, VLOOKUP(B25, Master!$A$3:$J$286, 10, FALSE))</f>
        <v>0</v>
      </c>
      <c r="T25" s="18">
        <f t="shared" si="7"/>
        <v>0</v>
      </c>
    </row>
    <row r="26" spans="1:20" x14ac:dyDescent="0.2">
      <c r="A26" s="20"/>
      <c r="B26" s="20"/>
      <c r="C26" s="19"/>
      <c r="D26" s="19"/>
      <c r="E26" s="18" t="str">
        <f>IF(ISBLANK(B26), "", VLOOKUP(B26, Master!$A$3:$I$286, 2, FALSE))</f>
        <v/>
      </c>
      <c r="F26" s="18">
        <f t="shared" si="9"/>
        <v>0</v>
      </c>
      <c r="G26" s="18" t="str">
        <f>IF(ISBLANK(B26), "", VLOOKUP(B26, Master!$A$3:$I$286, 3, FALSE))</f>
        <v/>
      </c>
      <c r="H26" s="18">
        <f t="shared" si="2"/>
        <v>0</v>
      </c>
      <c r="I26" s="18" t="str">
        <f>IF(ISBLANK(B26), "", VLOOKUP(B26, Master!$A$3:$I$286, 4, FALSE))</f>
        <v/>
      </c>
      <c r="J26" s="18">
        <f t="shared" si="3"/>
        <v>0</v>
      </c>
      <c r="K26" s="18" t="str">
        <f>IF(ISBLANK(B26), "", VLOOKUP(B26, Master!$A$3:$I$286, 5, FALSE))</f>
        <v/>
      </c>
      <c r="L26" s="18">
        <f t="shared" si="4"/>
        <v>0</v>
      </c>
      <c r="M26" s="18" t="str">
        <f>IF(ISBLANK(B26), "", VLOOKUP(B26, Master!$A$3:$I$286, 6, FALSE))</f>
        <v/>
      </c>
      <c r="N26" s="18">
        <f t="shared" si="5"/>
        <v>0</v>
      </c>
      <c r="O26" s="18" t="str">
        <f>IF(ISBLANK(B26), "", VLOOKUP(B26, Master!$A$3:$I$286, 7, FALSE))</f>
        <v/>
      </c>
      <c r="P26" s="18">
        <f t="shared" si="6"/>
        <v>0</v>
      </c>
      <c r="Q26" s="44" t="str">
        <f>IF(ISBLANK(B26), "", VLOOKUP(B26, Master!$A$3:$I$286, 8, FALSE))</f>
        <v/>
      </c>
      <c r="R26" s="44">
        <f t="shared" si="8"/>
        <v>0</v>
      </c>
      <c r="S26" s="18">
        <f>IF(ISBLANK(B26), 0, VLOOKUP(B26, Master!$A$3:$J$286, 10, FALSE))</f>
        <v>0</v>
      </c>
      <c r="T26" s="18">
        <f t="shared" si="7"/>
        <v>0</v>
      </c>
    </row>
    <row r="27" spans="1:20" x14ac:dyDescent="0.2">
      <c r="A27" s="20"/>
      <c r="B27" s="20"/>
      <c r="C27" s="19"/>
      <c r="D27" s="19"/>
      <c r="E27" s="18" t="str">
        <f>IF(ISBLANK(B27), "", VLOOKUP(B27, Master!$A$3:$I$286, 2, FALSE))</f>
        <v/>
      </c>
      <c r="F27" s="18">
        <f t="shared" si="9"/>
        <v>0</v>
      </c>
      <c r="G27" s="18" t="str">
        <f>IF(ISBLANK(B27), "", VLOOKUP(B27, Master!$A$3:$I$286, 3, FALSE))</f>
        <v/>
      </c>
      <c r="H27" s="18">
        <f t="shared" si="2"/>
        <v>0</v>
      </c>
      <c r="I27" s="18" t="str">
        <f>IF(ISBLANK(B27), "", VLOOKUP(B27, Master!$A$3:$I$286, 4, FALSE))</f>
        <v/>
      </c>
      <c r="J27" s="18">
        <f t="shared" si="3"/>
        <v>0</v>
      </c>
      <c r="K27" s="18" t="str">
        <f>IF(ISBLANK(B27), "", VLOOKUP(B27, Master!$A$3:$I$286, 5, FALSE))</f>
        <v/>
      </c>
      <c r="L27" s="18">
        <f t="shared" si="4"/>
        <v>0</v>
      </c>
      <c r="M27" s="18" t="str">
        <f>IF(ISBLANK(B27), "", VLOOKUP(B27, Master!$A$3:$I$286, 6, FALSE))</f>
        <v/>
      </c>
      <c r="N27" s="18">
        <f t="shared" si="5"/>
        <v>0</v>
      </c>
      <c r="O27" s="18" t="str">
        <f>IF(ISBLANK(B27), "", VLOOKUP(B27, Master!$A$3:$I$286, 7, FALSE))</f>
        <v/>
      </c>
      <c r="P27" s="18">
        <f t="shared" si="6"/>
        <v>0</v>
      </c>
      <c r="Q27" s="44" t="str">
        <f>IF(ISBLANK(B27), "", VLOOKUP(B27, Master!$A$3:$I$286, 8, FALSE))</f>
        <v/>
      </c>
      <c r="R27" s="44">
        <f t="shared" si="8"/>
        <v>0</v>
      </c>
      <c r="S27" s="18">
        <f>IF(ISBLANK(B27), 0, VLOOKUP(B27, Master!$A$3:$J$286, 10, FALSE))</f>
        <v>0</v>
      </c>
      <c r="T27" s="18">
        <f t="shared" si="7"/>
        <v>0</v>
      </c>
    </row>
    <row r="28" spans="1:20" x14ac:dyDescent="0.2">
      <c r="A28" s="20"/>
      <c r="B28" s="20"/>
      <c r="C28" s="19"/>
      <c r="D28" s="19"/>
      <c r="E28" s="18" t="str">
        <f>IF(ISBLANK(B28), "", VLOOKUP(B28, Master!$A$3:$I$286, 2, FALSE))</f>
        <v/>
      </c>
      <c r="F28" s="18">
        <f t="shared" si="9"/>
        <v>0</v>
      </c>
      <c r="G28" s="18" t="str">
        <f>IF(ISBLANK(B28), "", VLOOKUP(B28, Master!$A$3:$I$286, 3, FALSE))</f>
        <v/>
      </c>
      <c r="H28" s="18">
        <f t="shared" si="2"/>
        <v>0</v>
      </c>
      <c r="I28" s="18" t="str">
        <f>IF(ISBLANK(B28), "", VLOOKUP(B28, Master!$A$3:$I$286, 4, FALSE))</f>
        <v/>
      </c>
      <c r="J28" s="18">
        <f t="shared" si="3"/>
        <v>0</v>
      </c>
      <c r="K28" s="18" t="str">
        <f>IF(ISBLANK(B28), "", VLOOKUP(B28, Master!$A$3:$I$286, 5, FALSE))</f>
        <v/>
      </c>
      <c r="L28" s="18">
        <f t="shared" si="4"/>
        <v>0</v>
      </c>
      <c r="M28" s="18" t="str">
        <f>IF(ISBLANK(B28), "", VLOOKUP(B28, Master!$A$3:$I$286, 6, FALSE))</f>
        <v/>
      </c>
      <c r="N28" s="18">
        <f t="shared" si="5"/>
        <v>0</v>
      </c>
      <c r="O28" s="18" t="str">
        <f>IF(ISBLANK(B28), "", VLOOKUP(B28, Master!$A$3:$I$286, 7, FALSE))</f>
        <v/>
      </c>
      <c r="P28" s="18">
        <f t="shared" si="6"/>
        <v>0</v>
      </c>
      <c r="Q28" s="44" t="str">
        <f>IF(ISBLANK(B28), "", VLOOKUP(B28, Master!$A$3:$I$286, 8, FALSE))</f>
        <v/>
      </c>
      <c r="R28" s="44">
        <f t="shared" si="8"/>
        <v>0</v>
      </c>
      <c r="S28" s="18">
        <f>IF(ISBLANK(B28), 0, VLOOKUP(B28, Master!$A$3:$J$286, 10, FALSE))</f>
        <v>0</v>
      </c>
      <c r="T28" s="18">
        <f t="shared" si="7"/>
        <v>0</v>
      </c>
    </row>
    <row r="29" spans="1:20" x14ac:dyDescent="0.2">
      <c r="A29" s="20"/>
      <c r="B29" s="20"/>
      <c r="C29" s="19"/>
      <c r="D29" s="19"/>
      <c r="E29" s="18" t="str">
        <f>IF(ISBLANK(B29), "", VLOOKUP(B29, Master!$A$3:$I$286, 2, FALSE))</f>
        <v/>
      </c>
      <c r="F29" s="18">
        <f t="shared" si="9"/>
        <v>0</v>
      </c>
      <c r="G29" s="18" t="str">
        <f>IF(ISBLANK(B29), "", VLOOKUP(B29, Master!$A$3:$I$286, 3, FALSE))</f>
        <v/>
      </c>
      <c r="H29" s="18">
        <f t="shared" si="2"/>
        <v>0</v>
      </c>
      <c r="I29" s="18" t="str">
        <f>IF(ISBLANK(B29), "", VLOOKUP(B29, Master!$A$3:$I$286, 4, FALSE))</f>
        <v/>
      </c>
      <c r="J29" s="18">
        <f t="shared" si="3"/>
        <v>0</v>
      </c>
      <c r="K29" s="18" t="str">
        <f>IF(ISBLANK(B29), "", VLOOKUP(B29, Master!$A$3:$I$286, 5, FALSE))</f>
        <v/>
      </c>
      <c r="L29" s="18">
        <f t="shared" si="4"/>
        <v>0</v>
      </c>
      <c r="M29" s="18" t="str">
        <f>IF(ISBLANK(B29), "", VLOOKUP(B29, Master!$A$3:$I$286, 6, FALSE))</f>
        <v/>
      </c>
      <c r="N29" s="18">
        <f t="shared" si="5"/>
        <v>0</v>
      </c>
      <c r="O29" s="18" t="str">
        <f>IF(ISBLANK(B29), "", VLOOKUP(B29, Master!$A$3:$I$286, 7, FALSE))</f>
        <v/>
      </c>
      <c r="P29" s="18">
        <f t="shared" si="6"/>
        <v>0</v>
      </c>
      <c r="Q29" s="44" t="str">
        <f>IF(ISBLANK(B29), "", VLOOKUP(B29, Master!$A$3:$I$286, 8, FALSE))</f>
        <v/>
      </c>
      <c r="R29" s="44">
        <f t="shared" si="8"/>
        <v>0</v>
      </c>
      <c r="S29" s="18">
        <f>IF(ISBLANK(B29), 0, VLOOKUP(B29, Master!$A$3:$J$286, 10, FALSE))</f>
        <v>0</v>
      </c>
      <c r="T29" s="18">
        <f t="shared" si="7"/>
        <v>0</v>
      </c>
    </row>
    <row r="30" spans="1:20" x14ac:dyDescent="0.2">
      <c r="A30" s="20"/>
      <c r="B30" s="20"/>
      <c r="C30" s="19"/>
      <c r="D30" s="19"/>
      <c r="E30" s="18" t="str">
        <f>IF(ISBLANK(B30), "", VLOOKUP(B30, Master!$A$3:$I$286, 2, FALSE))</f>
        <v/>
      </c>
      <c r="F30" s="18">
        <f t="shared" si="9"/>
        <v>0</v>
      </c>
      <c r="G30" s="18" t="str">
        <f>IF(ISBLANK(B30), "", VLOOKUP(B30, Master!$A$3:$I$286, 3, FALSE))</f>
        <v/>
      </c>
      <c r="H30" s="18">
        <f t="shared" si="2"/>
        <v>0</v>
      </c>
      <c r="I30" s="18" t="str">
        <f>IF(ISBLANK(B30), "", VLOOKUP(B30, Master!$A$3:$I$286, 4, FALSE))</f>
        <v/>
      </c>
      <c r="J30" s="18">
        <f t="shared" si="3"/>
        <v>0</v>
      </c>
      <c r="K30" s="18" t="str">
        <f>IF(ISBLANK(B30), "", VLOOKUP(B30, Master!$A$3:$I$286, 5, FALSE))</f>
        <v/>
      </c>
      <c r="L30" s="18">
        <f t="shared" si="4"/>
        <v>0</v>
      </c>
      <c r="M30" s="18" t="str">
        <f>IF(ISBLANK(B30), "", VLOOKUP(B30, Master!$A$3:$I$286, 6, FALSE))</f>
        <v/>
      </c>
      <c r="N30" s="18">
        <f t="shared" si="5"/>
        <v>0</v>
      </c>
      <c r="O30" s="18" t="str">
        <f>IF(ISBLANK(B30), "", VLOOKUP(B30, Master!$A$3:$I$286, 7, FALSE))</f>
        <v/>
      </c>
      <c r="P30" s="18">
        <f t="shared" si="6"/>
        <v>0</v>
      </c>
      <c r="Q30" s="44" t="str">
        <f>IF(ISBLANK(B30), "", VLOOKUP(B30, Master!$A$3:$I$286, 8, FALSE))</f>
        <v/>
      </c>
      <c r="R30" s="44">
        <f t="shared" si="8"/>
        <v>0</v>
      </c>
      <c r="S30" s="18">
        <f>IF(ISBLANK(B30), 0, VLOOKUP(B30, Master!$A$3:$J$286, 10, FALSE))</f>
        <v>0</v>
      </c>
      <c r="T30" s="18">
        <f t="shared" si="7"/>
        <v>0</v>
      </c>
    </row>
    <row r="31" spans="1:20" x14ac:dyDescent="0.2">
      <c r="A31" s="20"/>
      <c r="B31" s="20"/>
      <c r="C31" s="19"/>
      <c r="D31" s="19"/>
      <c r="E31" s="18" t="str">
        <f>IF(ISBLANK(B31), "", VLOOKUP(B31, Master!$A$3:$I$286, 2, FALSE))</f>
        <v/>
      </c>
      <c r="F31" s="18">
        <f t="shared" si="9"/>
        <v>0</v>
      </c>
      <c r="G31" s="18" t="str">
        <f>IF(ISBLANK(B31), "", VLOOKUP(B31, Master!$A$3:$I$286, 3, FALSE))</f>
        <v/>
      </c>
      <c r="H31" s="18">
        <f t="shared" si="2"/>
        <v>0</v>
      </c>
      <c r="I31" s="18" t="str">
        <f>IF(ISBLANK(B31), "", VLOOKUP(B31, Master!$A$3:$I$286, 4, FALSE))</f>
        <v/>
      </c>
      <c r="J31" s="18">
        <f t="shared" si="3"/>
        <v>0</v>
      </c>
      <c r="K31" s="18" t="str">
        <f>IF(ISBLANK(B31), "", VLOOKUP(B31, Master!$A$3:$I$286, 5, FALSE))</f>
        <v/>
      </c>
      <c r="L31" s="18">
        <f t="shared" si="4"/>
        <v>0</v>
      </c>
      <c r="M31" s="18" t="str">
        <f>IF(ISBLANK(B31), "", VLOOKUP(B31, Master!$A$3:$I$286, 6, FALSE))</f>
        <v/>
      </c>
      <c r="N31" s="18">
        <f t="shared" si="5"/>
        <v>0</v>
      </c>
      <c r="O31" s="18" t="str">
        <f>IF(ISBLANK(B31), "", VLOOKUP(B31, Master!$A$3:$I$286, 7, FALSE))</f>
        <v/>
      </c>
      <c r="P31" s="18">
        <f t="shared" si="6"/>
        <v>0</v>
      </c>
      <c r="Q31" s="44" t="str">
        <f>IF(ISBLANK(B31), "", VLOOKUP(B31, Master!$A$3:$I$286, 8, FALSE))</f>
        <v/>
      </c>
      <c r="R31" s="44">
        <f t="shared" si="8"/>
        <v>0</v>
      </c>
      <c r="S31" s="18">
        <f>IF(ISBLANK(B31), 0, VLOOKUP(B31, Master!$A$3:$J$286, 10, FALSE))</f>
        <v>0</v>
      </c>
      <c r="T31" s="18">
        <f t="shared" si="7"/>
        <v>0</v>
      </c>
    </row>
    <row r="32" spans="1:20" x14ac:dyDescent="0.2">
      <c r="A32" s="20"/>
      <c r="B32" s="20"/>
      <c r="C32" s="19"/>
      <c r="D32" s="19"/>
      <c r="E32" s="18" t="str">
        <f>IF(ISBLANK(B32), "", VLOOKUP(B32, Master!$A$3:$I$286, 2, FALSE))</f>
        <v/>
      </c>
      <c r="F32" s="18">
        <f t="shared" si="9"/>
        <v>0</v>
      </c>
      <c r="G32" s="18" t="str">
        <f>IF(ISBLANK(B32), "", VLOOKUP(B32, Master!$A$3:$I$286, 3, FALSE))</f>
        <v/>
      </c>
      <c r="H32" s="18">
        <f t="shared" si="2"/>
        <v>0</v>
      </c>
      <c r="I32" s="18" t="str">
        <f>IF(ISBLANK(B32), "", VLOOKUP(B32, Master!$A$3:$I$286, 4, FALSE))</f>
        <v/>
      </c>
      <c r="J32" s="18">
        <f t="shared" si="3"/>
        <v>0</v>
      </c>
      <c r="K32" s="18" t="str">
        <f>IF(ISBLANK(B32), "", VLOOKUP(B32, Master!$A$3:$I$286, 5, FALSE))</f>
        <v/>
      </c>
      <c r="L32" s="18">
        <f t="shared" si="4"/>
        <v>0</v>
      </c>
      <c r="M32" s="18" t="str">
        <f>IF(ISBLANK(B32), "", VLOOKUP(B32, Master!$A$3:$I$286, 6, FALSE))</f>
        <v/>
      </c>
      <c r="N32" s="18">
        <f t="shared" si="5"/>
        <v>0</v>
      </c>
      <c r="O32" s="18" t="str">
        <f>IF(ISBLANK(B32), "", VLOOKUP(B32, Master!$A$3:$I$286, 7, FALSE))</f>
        <v/>
      </c>
      <c r="P32" s="18">
        <f t="shared" si="6"/>
        <v>0</v>
      </c>
      <c r="Q32" s="44" t="str">
        <f>IF(ISBLANK(B32), "", VLOOKUP(B32, Master!$A$3:$I$286, 8, FALSE))</f>
        <v/>
      </c>
      <c r="R32" s="44">
        <f t="shared" si="8"/>
        <v>0</v>
      </c>
      <c r="S32" s="18">
        <f>IF(ISBLANK(B32), 0, VLOOKUP(B32, Master!$A$3:$J$286, 10, FALSE))</f>
        <v>0</v>
      </c>
      <c r="T32" s="18">
        <f t="shared" si="7"/>
        <v>0</v>
      </c>
    </row>
    <row r="33" spans="1:21" x14ac:dyDescent="0.2">
      <c r="A33" s="20"/>
      <c r="B33" s="20"/>
      <c r="C33" s="19"/>
      <c r="D33" s="19"/>
      <c r="E33" s="18" t="str">
        <f>IF(ISBLANK(B33), "", VLOOKUP(B33, Master!$A$3:$I$286, 2, FALSE))</f>
        <v/>
      </c>
      <c r="F33" s="18">
        <f t="shared" si="9"/>
        <v>0</v>
      </c>
      <c r="G33" s="18" t="str">
        <f>IF(ISBLANK(B33), "", VLOOKUP(B33, Master!$A$3:$I$286, 3, FALSE))</f>
        <v/>
      </c>
      <c r="H33" s="18">
        <f t="shared" si="2"/>
        <v>0</v>
      </c>
      <c r="I33" s="18" t="str">
        <f>IF(ISBLANK(B33), "", VLOOKUP(B33, Master!$A$3:$I$286, 4, FALSE))</f>
        <v/>
      </c>
      <c r="J33" s="18">
        <f t="shared" si="3"/>
        <v>0</v>
      </c>
      <c r="K33" s="18" t="str">
        <f>IF(ISBLANK(B33), "", VLOOKUP(B33, Master!$A$3:$I$286, 5, FALSE))</f>
        <v/>
      </c>
      <c r="L33" s="18">
        <f t="shared" si="4"/>
        <v>0</v>
      </c>
      <c r="M33" s="18" t="str">
        <f>IF(ISBLANK(B33), "", VLOOKUP(B33, Master!$A$3:$I$286, 6, FALSE))</f>
        <v/>
      </c>
      <c r="N33" s="18">
        <f t="shared" si="5"/>
        <v>0</v>
      </c>
      <c r="O33" s="18" t="str">
        <f>IF(ISBLANK(B33), "", VLOOKUP(B33, Master!$A$3:$I$286, 7, FALSE))</f>
        <v/>
      </c>
      <c r="P33" s="18">
        <f t="shared" si="6"/>
        <v>0</v>
      </c>
      <c r="Q33" s="44" t="str">
        <f>IF(ISBLANK(B33), "", VLOOKUP(B33, Master!$A$3:$I$286, 8, FALSE))</f>
        <v/>
      </c>
      <c r="R33" s="44">
        <f t="shared" si="8"/>
        <v>0</v>
      </c>
      <c r="S33" s="18">
        <f>IF(ISBLANK(B33), 0, VLOOKUP(B33, Master!$A$3:$J$286, 10, FALSE))</f>
        <v>0</v>
      </c>
      <c r="T33" s="18">
        <f t="shared" si="7"/>
        <v>0</v>
      </c>
    </row>
    <row r="34" spans="1:21" x14ac:dyDescent="0.2">
      <c r="A34" s="20"/>
      <c r="B34" s="20"/>
      <c r="C34" s="19"/>
      <c r="D34" s="19"/>
      <c r="E34" s="18" t="str">
        <f>IF(ISBLANK(B34), "", VLOOKUP(B34, Master!$A$3:$I$286, 2, FALSE))</f>
        <v/>
      </c>
      <c r="F34" s="18">
        <f t="shared" si="9"/>
        <v>0</v>
      </c>
      <c r="G34" s="18" t="str">
        <f>IF(ISBLANK(B34), "", VLOOKUP(B34, Master!$A$3:$I$286, 3, FALSE))</f>
        <v/>
      </c>
      <c r="H34" s="18">
        <f t="shared" si="2"/>
        <v>0</v>
      </c>
      <c r="I34" s="18" t="str">
        <f>IF(ISBLANK(B34), "", VLOOKUP(B34, Master!$A$3:$I$286, 4, FALSE))</f>
        <v/>
      </c>
      <c r="J34" s="18">
        <f t="shared" si="3"/>
        <v>0</v>
      </c>
      <c r="K34" s="18" t="str">
        <f>IF(ISBLANK(B34), "", VLOOKUP(B34, Master!$A$3:$I$286, 5, FALSE))</f>
        <v/>
      </c>
      <c r="L34" s="18">
        <f t="shared" si="4"/>
        <v>0</v>
      </c>
      <c r="M34" s="18" t="str">
        <f>IF(ISBLANK(B34), "", VLOOKUP(B34, Master!$A$3:$I$286, 6, FALSE))</f>
        <v/>
      </c>
      <c r="N34" s="18">
        <f t="shared" si="5"/>
        <v>0</v>
      </c>
      <c r="O34" s="18" t="str">
        <f>IF(ISBLANK(B34), "", VLOOKUP(B34, Master!$A$3:$I$286, 7, FALSE))</f>
        <v/>
      </c>
      <c r="P34" s="18">
        <f t="shared" si="6"/>
        <v>0</v>
      </c>
      <c r="Q34" s="44" t="str">
        <f>IF(ISBLANK(B34), "", VLOOKUP(B34, Master!$A$3:$I$286, 8, FALSE))</f>
        <v/>
      </c>
      <c r="R34" s="44">
        <f t="shared" si="8"/>
        <v>0</v>
      </c>
      <c r="S34" s="18">
        <f>IF(ISBLANK(B34), 0, VLOOKUP(B34, Master!$A$3:$J$286, 10, FALSE))</f>
        <v>0</v>
      </c>
      <c r="T34" s="18">
        <f t="shared" si="7"/>
        <v>0</v>
      </c>
    </row>
    <row r="35" spans="1:21" x14ac:dyDescent="0.2">
      <c r="A35" s="20"/>
      <c r="B35" s="20"/>
      <c r="C35" s="19"/>
      <c r="D35" s="19"/>
      <c r="E35" s="18" t="str">
        <f>IF(ISBLANK(B35), "", VLOOKUP(B35, Master!$A$3:$I$286, 2, FALSE))</f>
        <v/>
      </c>
      <c r="F35" s="18">
        <f t="shared" si="9"/>
        <v>0</v>
      </c>
      <c r="G35" s="18" t="str">
        <f>IF(ISBLANK(B35), "", VLOOKUP(B35, Master!$A$3:$I$286, 3, FALSE))</f>
        <v/>
      </c>
      <c r="H35" s="18">
        <f t="shared" si="2"/>
        <v>0</v>
      </c>
      <c r="I35" s="18" t="str">
        <f>IF(ISBLANK(B35), "", VLOOKUP(B35, Master!$A$3:$I$286, 4, FALSE))</f>
        <v/>
      </c>
      <c r="J35" s="18">
        <f t="shared" si="3"/>
        <v>0</v>
      </c>
      <c r="K35" s="18" t="str">
        <f>IF(ISBLANK(B35), "", VLOOKUP(B35, Master!$A$3:$I$286, 5, FALSE))</f>
        <v/>
      </c>
      <c r="L35" s="18">
        <f t="shared" si="4"/>
        <v>0</v>
      </c>
      <c r="M35" s="18" t="str">
        <f>IF(ISBLANK(B35), "", VLOOKUP(B35, Master!$A$3:$I$286, 6, FALSE))</f>
        <v/>
      </c>
      <c r="N35" s="18">
        <f t="shared" si="5"/>
        <v>0</v>
      </c>
      <c r="O35" s="18" t="str">
        <f>IF(ISBLANK(B35), "", VLOOKUP(B35, Master!$A$3:$I$286, 7, FALSE))</f>
        <v/>
      </c>
      <c r="P35" s="18">
        <f t="shared" si="6"/>
        <v>0</v>
      </c>
      <c r="Q35" s="44" t="str">
        <f>IF(ISBLANK(B35), "", VLOOKUP(B35, Master!$A$3:$I$286, 8, FALSE))</f>
        <v/>
      </c>
      <c r="R35" s="44">
        <f t="shared" si="8"/>
        <v>0</v>
      </c>
      <c r="S35" s="18">
        <f>IF(ISBLANK(B35), 0, VLOOKUP(B35, Master!$A$3:$J$286, 10, FALSE))</f>
        <v>0</v>
      </c>
      <c r="T35" s="18">
        <f t="shared" si="7"/>
        <v>0</v>
      </c>
    </row>
    <row r="36" spans="1:21" x14ac:dyDescent="0.2">
      <c r="B36" s="56"/>
      <c r="C36" s="51" t="s">
        <v>13</v>
      </c>
      <c r="D36" s="52">
        <f>SUM(D11:D35)</f>
        <v>0</v>
      </c>
      <c r="E36" s="52">
        <f t="shared" ref="E36:R36" si="10">SUM(E11:E35)</f>
        <v>0</v>
      </c>
      <c r="F36" s="52">
        <f t="shared" si="10"/>
        <v>0</v>
      </c>
      <c r="G36" s="52">
        <f t="shared" si="10"/>
        <v>0</v>
      </c>
      <c r="H36" s="52">
        <f t="shared" si="10"/>
        <v>0</v>
      </c>
      <c r="I36" s="52">
        <f t="shared" si="10"/>
        <v>0</v>
      </c>
      <c r="J36" s="52">
        <f t="shared" si="10"/>
        <v>0</v>
      </c>
      <c r="K36" s="52">
        <f t="shared" si="10"/>
        <v>0</v>
      </c>
      <c r="L36" s="52">
        <f t="shared" si="10"/>
        <v>0</v>
      </c>
      <c r="M36" s="52">
        <f t="shared" si="10"/>
        <v>0</v>
      </c>
      <c r="N36" s="52">
        <f t="shared" si="10"/>
        <v>0</v>
      </c>
      <c r="O36" s="52">
        <f t="shared" si="10"/>
        <v>0</v>
      </c>
      <c r="P36" s="52">
        <f t="shared" si="10"/>
        <v>0</v>
      </c>
      <c r="Q36" s="52">
        <f t="shared" si="10"/>
        <v>0</v>
      </c>
      <c r="R36" s="53">
        <f t="shared" si="10"/>
        <v>0</v>
      </c>
      <c r="S36" s="53"/>
      <c r="T36" s="54"/>
    </row>
    <row r="37" spans="1:21" s="2" customFormat="1" x14ac:dyDescent="0.2">
      <c r="F37" s="3">
        <f t="shared" ref="F37:P37" si="11">F36-F8</f>
        <v>-600</v>
      </c>
      <c r="G37" s="3"/>
      <c r="H37" s="3">
        <f t="shared" si="11"/>
        <v>-25</v>
      </c>
      <c r="I37" s="3"/>
      <c r="J37" s="3">
        <f t="shared" si="11"/>
        <v>-300</v>
      </c>
      <c r="K37" s="3"/>
      <c r="L37" s="3">
        <f t="shared" si="11"/>
        <v>-15</v>
      </c>
      <c r="M37" s="3"/>
      <c r="N37" s="3">
        <f t="shared" si="11"/>
        <v>-8</v>
      </c>
      <c r="O37" s="3"/>
      <c r="P37" s="3">
        <f t="shared" si="11"/>
        <v>-3</v>
      </c>
      <c r="Q37" s="3"/>
      <c r="T37" s="12"/>
    </row>
    <row r="38" spans="1:21" x14ac:dyDescent="0.2">
      <c r="G38" s="1"/>
    </row>
    <row r="39" spans="1:21" x14ac:dyDescent="0.2">
      <c r="G39" s="1"/>
    </row>
    <row r="40" spans="1:21" ht="12.75" customHeight="1" x14ac:dyDescent="0.2">
      <c r="B40" s="155" t="s">
        <v>207</v>
      </c>
      <c r="C40" s="156"/>
      <c r="D40" s="145"/>
      <c r="E40" s="146"/>
      <c r="F40" s="147"/>
      <c r="G40" s="43"/>
      <c r="L40" s="148" t="s">
        <v>169</v>
      </c>
      <c r="M40" s="148"/>
      <c r="N40" s="148"/>
      <c r="O40" s="148"/>
      <c r="P40" s="148"/>
      <c r="Q40" s="148"/>
      <c r="R40" s="148"/>
      <c r="S40" s="32"/>
      <c r="T40" s="32"/>
      <c r="U40" s="13"/>
    </row>
    <row r="41" spans="1:21" ht="38.25" x14ac:dyDescent="0.2">
      <c r="B41" s="8"/>
      <c r="C41" s="37" t="s">
        <v>211</v>
      </c>
      <c r="D41" s="36" t="s">
        <v>203</v>
      </c>
      <c r="F41" s="48" t="s">
        <v>209</v>
      </c>
      <c r="H41" s="38"/>
      <c r="I41" s="38"/>
      <c r="J41" s="32"/>
      <c r="K41" s="32"/>
      <c r="L41" s="148"/>
      <c r="M41" s="148"/>
      <c r="N41" s="148"/>
      <c r="O41" s="148"/>
      <c r="P41" s="148"/>
      <c r="Q41" s="148"/>
      <c r="R41" s="148"/>
      <c r="S41" s="32"/>
    </row>
    <row r="42" spans="1:21" x14ac:dyDescent="0.2">
      <c r="B42" s="33" t="s">
        <v>19</v>
      </c>
      <c r="C42" s="34"/>
      <c r="D42" s="34"/>
      <c r="F42" s="35"/>
      <c r="J42" s="32"/>
      <c r="K42" s="32"/>
      <c r="L42" s="32"/>
      <c r="M42" s="32"/>
      <c r="N42" s="32"/>
      <c r="O42" s="32"/>
      <c r="P42" s="32"/>
      <c r="Q42" s="32"/>
      <c r="R42" s="32"/>
      <c r="S42" s="32"/>
    </row>
    <row r="43" spans="1:21" x14ac:dyDescent="0.2">
      <c r="B43" s="46">
        <f>B11</f>
        <v>0</v>
      </c>
      <c r="C43" s="20"/>
      <c r="D43" s="18">
        <f t="shared" ref="D43:D54" si="12">T11*$D$40</f>
        <v>0</v>
      </c>
      <c r="F43" s="47">
        <f>R11*D40</f>
        <v>0</v>
      </c>
    </row>
    <row r="44" spans="1:21" x14ac:dyDescent="0.2">
      <c r="B44" s="46">
        <f t="shared" ref="B44:B54" si="13">B12</f>
        <v>0</v>
      </c>
      <c r="C44" s="20"/>
      <c r="D44" s="18">
        <f t="shared" si="12"/>
        <v>0</v>
      </c>
      <c r="F44" s="47">
        <f>R12*D40</f>
        <v>0</v>
      </c>
    </row>
    <row r="45" spans="1:21" x14ac:dyDescent="0.2">
      <c r="B45" s="46">
        <f t="shared" si="13"/>
        <v>0</v>
      </c>
      <c r="C45" s="20"/>
      <c r="D45" s="18">
        <f t="shared" si="12"/>
        <v>0</v>
      </c>
      <c r="F45" s="47">
        <f>R13*D40</f>
        <v>0</v>
      </c>
    </row>
    <row r="46" spans="1:21" x14ac:dyDescent="0.2">
      <c r="B46" s="46">
        <f t="shared" si="13"/>
        <v>0</v>
      </c>
      <c r="C46" s="20"/>
      <c r="D46" s="18">
        <f t="shared" si="12"/>
        <v>0</v>
      </c>
      <c r="F46" s="47">
        <f>R14*D40</f>
        <v>0</v>
      </c>
    </row>
    <row r="47" spans="1:21" x14ac:dyDescent="0.2">
      <c r="B47" s="46">
        <f t="shared" si="13"/>
        <v>0</v>
      </c>
      <c r="C47" s="20"/>
      <c r="D47" s="18">
        <f t="shared" si="12"/>
        <v>0</v>
      </c>
      <c r="F47" s="47">
        <f>R15*D40</f>
        <v>0</v>
      </c>
    </row>
    <row r="48" spans="1:21" x14ac:dyDescent="0.2">
      <c r="B48" s="46">
        <f t="shared" si="13"/>
        <v>0</v>
      </c>
      <c r="C48" s="20"/>
      <c r="D48" s="18">
        <f t="shared" si="12"/>
        <v>0</v>
      </c>
      <c r="F48" s="47">
        <f>R16*D40</f>
        <v>0</v>
      </c>
    </row>
    <row r="49" spans="2:9" x14ac:dyDescent="0.2">
      <c r="B49" s="46">
        <f t="shared" si="13"/>
        <v>0</v>
      </c>
      <c r="C49" s="20"/>
      <c r="D49" s="18">
        <f t="shared" si="12"/>
        <v>0</v>
      </c>
      <c r="F49" s="47">
        <f>R17*D40</f>
        <v>0</v>
      </c>
    </row>
    <row r="50" spans="2:9" x14ac:dyDescent="0.2">
      <c r="B50" s="46">
        <f t="shared" si="13"/>
        <v>0</v>
      </c>
      <c r="C50" s="20"/>
      <c r="D50" s="18">
        <f t="shared" si="12"/>
        <v>0</v>
      </c>
      <c r="F50" s="47">
        <f>R18*D40</f>
        <v>0</v>
      </c>
    </row>
    <row r="51" spans="2:9" x14ac:dyDescent="0.2">
      <c r="B51" s="46">
        <f t="shared" si="13"/>
        <v>0</v>
      </c>
      <c r="C51" s="20"/>
      <c r="D51" s="18">
        <f t="shared" si="12"/>
        <v>0</v>
      </c>
      <c r="F51" s="47">
        <f>R21*D40</f>
        <v>0</v>
      </c>
    </row>
    <row r="52" spans="2:9" x14ac:dyDescent="0.2">
      <c r="B52" s="46">
        <f t="shared" si="13"/>
        <v>0</v>
      </c>
      <c r="C52" s="20"/>
      <c r="D52" s="18">
        <f t="shared" si="12"/>
        <v>0</v>
      </c>
      <c r="F52" s="47">
        <f>R20*D40</f>
        <v>0</v>
      </c>
    </row>
    <row r="53" spans="2:9" x14ac:dyDescent="0.2">
      <c r="B53" s="46">
        <f t="shared" si="13"/>
        <v>0</v>
      </c>
      <c r="C53" s="20"/>
      <c r="D53" s="18">
        <f t="shared" si="12"/>
        <v>0</v>
      </c>
      <c r="F53" s="47">
        <f>R21*D40</f>
        <v>0</v>
      </c>
    </row>
    <row r="54" spans="2:9" x14ac:dyDescent="0.2">
      <c r="B54" s="46">
        <f t="shared" si="13"/>
        <v>0</v>
      </c>
      <c r="C54" s="20"/>
      <c r="D54" s="18">
        <f t="shared" si="12"/>
        <v>0</v>
      </c>
      <c r="F54" s="47">
        <f>R22*D40</f>
        <v>0</v>
      </c>
    </row>
    <row r="55" spans="2:9" x14ac:dyDescent="0.2">
      <c r="B55" s="33" t="str">
        <f>A23</f>
        <v>Snack</v>
      </c>
      <c r="C55" s="34"/>
      <c r="D55" s="34"/>
      <c r="F55" s="35"/>
    </row>
    <row r="56" spans="2:9" x14ac:dyDescent="0.2">
      <c r="B56" s="18">
        <f t="shared" ref="B56:B67" si="14">B24</f>
        <v>0</v>
      </c>
      <c r="C56" s="20"/>
      <c r="D56" s="18">
        <f t="shared" ref="D56:D67" si="15">T24*$D$40</f>
        <v>0</v>
      </c>
      <c r="F56" s="47">
        <f>R24*D40</f>
        <v>0</v>
      </c>
      <c r="H56" s="14"/>
      <c r="I56" s="14"/>
    </row>
    <row r="57" spans="2:9" x14ac:dyDescent="0.2">
      <c r="B57" s="18">
        <f t="shared" si="14"/>
        <v>0</v>
      </c>
      <c r="C57" s="20"/>
      <c r="D57" s="18">
        <f t="shared" si="15"/>
        <v>0</v>
      </c>
      <c r="F57" s="47">
        <f>R25*D40</f>
        <v>0</v>
      </c>
    </row>
    <row r="58" spans="2:9" x14ac:dyDescent="0.2">
      <c r="B58" s="18">
        <f t="shared" si="14"/>
        <v>0</v>
      </c>
      <c r="C58" s="20"/>
      <c r="D58" s="18">
        <f t="shared" si="15"/>
        <v>0</v>
      </c>
      <c r="F58" s="47">
        <f>R26*D40</f>
        <v>0</v>
      </c>
    </row>
    <row r="59" spans="2:9" x14ac:dyDescent="0.2">
      <c r="B59" s="18">
        <f t="shared" si="14"/>
        <v>0</v>
      </c>
      <c r="C59" s="20"/>
      <c r="D59" s="18">
        <f t="shared" si="15"/>
        <v>0</v>
      </c>
      <c r="F59" s="47">
        <f>R27*D40</f>
        <v>0</v>
      </c>
    </row>
    <row r="60" spans="2:9" x14ac:dyDescent="0.2">
      <c r="B60" s="18">
        <f t="shared" si="14"/>
        <v>0</v>
      </c>
      <c r="C60" s="20"/>
      <c r="D60" s="18">
        <f t="shared" si="15"/>
        <v>0</v>
      </c>
      <c r="F60" s="47">
        <f>R28*D40</f>
        <v>0</v>
      </c>
    </row>
    <row r="61" spans="2:9" x14ac:dyDescent="0.2">
      <c r="B61" s="18">
        <f t="shared" si="14"/>
        <v>0</v>
      </c>
      <c r="C61" s="20"/>
      <c r="D61" s="18">
        <f t="shared" si="15"/>
        <v>0</v>
      </c>
      <c r="F61" s="47">
        <f>R29*D40</f>
        <v>0</v>
      </c>
    </row>
    <row r="62" spans="2:9" x14ac:dyDescent="0.2">
      <c r="B62" s="18">
        <f t="shared" si="14"/>
        <v>0</v>
      </c>
      <c r="C62" s="20"/>
      <c r="D62" s="18">
        <f t="shared" si="15"/>
        <v>0</v>
      </c>
      <c r="F62" s="47">
        <f>R30*D40</f>
        <v>0</v>
      </c>
    </row>
    <row r="63" spans="2:9" x14ac:dyDescent="0.2">
      <c r="B63" s="18">
        <f t="shared" si="14"/>
        <v>0</v>
      </c>
      <c r="C63" s="20"/>
      <c r="D63" s="18">
        <f t="shared" si="15"/>
        <v>0</v>
      </c>
      <c r="F63" s="47">
        <f>R31*D40</f>
        <v>0</v>
      </c>
    </row>
    <row r="64" spans="2:9" x14ac:dyDescent="0.2">
      <c r="B64" s="18">
        <f t="shared" si="14"/>
        <v>0</v>
      </c>
      <c r="C64" s="20"/>
      <c r="D64" s="18">
        <f t="shared" si="15"/>
        <v>0</v>
      </c>
      <c r="F64" s="47">
        <f>R32*D40</f>
        <v>0</v>
      </c>
    </row>
    <row r="65" spans="1:6" x14ac:dyDescent="0.2">
      <c r="B65" s="18">
        <f t="shared" si="14"/>
        <v>0</v>
      </c>
      <c r="C65" s="20"/>
      <c r="D65" s="18">
        <f t="shared" si="15"/>
        <v>0</v>
      </c>
      <c r="F65" s="47">
        <f>R33*D40</f>
        <v>0</v>
      </c>
    </row>
    <row r="66" spans="1:6" x14ac:dyDescent="0.2">
      <c r="B66" s="18">
        <f t="shared" si="14"/>
        <v>0</v>
      </c>
      <c r="C66" s="20"/>
      <c r="D66" s="18">
        <f t="shared" si="15"/>
        <v>0</v>
      </c>
      <c r="F66" s="47">
        <f>R34*D40</f>
        <v>0</v>
      </c>
    </row>
    <row r="67" spans="1:6" x14ac:dyDescent="0.2">
      <c r="B67" s="18">
        <f t="shared" si="14"/>
        <v>0</v>
      </c>
      <c r="C67" s="20"/>
      <c r="D67" s="18">
        <f t="shared" si="15"/>
        <v>0</v>
      </c>
      <c r="F67" s="47">
        <f>R35*D40</f>
        <v>0</v>
      </c>
    </row>
    <row r="68" spans="1:6" x14ac:dyDescent="0.2">
      <c r="F68" s="55">
        <f>SUM(F43:F67)</f>
        <v>0</v>
      </c>
    </row>
    <row r="69" spans="1:6" x14ac:dyDescent="0.2">
      <c r="A69" s="1" t="s">
        <v>336</v>
      </c>
    </row>
  </sheetData>
  <sheetProtection algorithmName="SHA-512" hashValue="S/N3OPoZQKriNnvV+Tjqdlh8Fr2vNO5b/CZgjmyzlGSHJQQRe8RVWEW+r+LDa7KkyJ2GVEZJwDzhv/SOJRTm+Q==" saltValue="q1to7Emu03qM+Ykbvu9+Qw==" spinCount="100000" sheet="1" objects="1" scenarios="1"/>
  <mergeCells count="9">
    <mergeCell ref="D40:F40"/>
    <mergeCell ref="L40:R41"/>
    <mergeCell ref="B3:T3"/>
    <mergeCell ref="B1:T1"/>
    <mergeCell ref="N5:R5"/>
    <mergeCell ref="A10:T10"/>
    <mergeCell ref="A23:T23"/>
    <mergeCell ref="B40:C40"/>
    <mergeCell ref="R7:R9"/>
  </mergeCells>
  <phoneticPr fontId="0" type="noConversion"/>
  <pageMargins left="0.39" right="0.4" top="0.5" bottom="1" header="0.5" footer="0.5"/>
  <headerFooter alignWithMargins="0"/>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Food_List!$1:$1</xm:f>
          </x14:formula1>
          <xm:sqref>A11:A22 A24:A35</xm:sqref>
        </x14:dataValidation>
        <x14:dataValidation type="list" allowBlank="1" showInputMessage="1" showErrorMessage="1">
          <x14:formula1>
            <xm:f>INDIRECT(HLOOKUP(A11, Food_List!$1:$2, 2, FALSE))</xm:f>
          </x14:formula1>
          <xm:sqref>B11:B22 B24:B35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topLeftCell="A42" zoomScale="90" zoomScaleNormal="90" zoomScalePageLayoutView="90" workbookViewId="0">
      <selection activeCell="A69" sqref="A69"/>
    </sheetView>
  </sheetViews>
  <sheetFormatPr defaultColWidth="8.7109375" defaultRowHeight="12.75" x14ac:dyDescent="0.2"/>
  <cols>
    <col min="1" max="1" width="35.42578125" style="1" customWidth="1"/>
    <col min="2" max="2" width="30.42578125" style="1" customWidth="1"/>
    <col min="3" max="3" width="16.7109375" style="1" customWidth="1"/>
    <col min="4" max="4" width="13.7109375" style="1" customWidth="1"/>
    <col min="5" max="5" width="13.7109375" style="1" hidden="1" customWidth="1"/>
    <col min="6" max="6" width="10.28515625" style="1" customWidth="1"/>
    <col min="7" max="7" width="10.28515625" hidden="1" customWidth="1"/>
    <col min="8" max="8" width="11.7109375" style="1" customWidth="1"/>
    <col min="9" max="9" width="11.7109375" style="1" hidden="1" customWidth="1"/>
    <col min="10" max="10" width="11.7109375" style="1" customWidth="1"/>
    <col min="11" max="11" width="11.7109375" style="1" hidden="1" customWidth="1"/>
    <col min="12" max="12" width="11.7109375" style="1" customWidth="1"/>
    <col min="13" max="13" width="11.7109375" style="1" hidden="1" customWidth="1"/>
    <col min="14" max="14" width="11.7109375" style="1" customWidth="1"/>
    <col min="15" max="15" width="11.7109375" style="1" hidden="1" customWidth="1"/>
    <col min="16" max="16" width="11.7109375" style="1" customWidth="1"/>
    <col min="17" max="17" width="11.7109375" style="1" hidden="1" customWidth="1"/>
    <col min="18" max="18" width="15.140625" style="1" customWidth="1"/>
    <col min="19" max="19" width="1.7109375" style="1" hidden="1" customWidth="1"/>
    <col min="20" max="20" width="14.140625" style="13" customWidth="1"/>
    <col min="21" max="16384" width="8.7109375" style="1"/>
  </cols>
  <sheetData>
    <row r="1" spans="1:20" ht="15.75" x14ac:dyDescent="0.25">
      <c r="B1" s="150" t="s">
        <v>212</v>
      </c>
      <c r="C1" s="150"/>
      <c r="D1" s="150"/>
      <c r="E1" s="150"/>
      <c r="F1" s="150"/>
      <c r="G1" s="150"/>
      <c r="H1" s="150"/>
      <c r="I1" s="150"/>
      <c r="J1" s="150"/>
      <c r="K1" s="150"/>
      <c r="L1" s="150"/>
      <c r="M1" s="150"/>
      <c r="N1" s="150"/>
      <c r="O1" s="150"/>
      <c r="P1" s="150"/>
      <c r="Q1" s="150"/>
      <c r="R1" s="150"/>
      <c r="S1" s="150"/>
      <c r="T1" s="150"/>
    </row>
    <row r="2" spans="1:20" x14ac:dyDescent="0.2">
      <c r="G2" s="1"/>
    </row>
    <row r="3" spans="1:20" x14ac:dyDescent="0.2">
      <c r="B3" s="149" t="s">
        <v>20</v>
      </c>
      <c r="C3" s="149"/>
      <c r="D3" s="149"/>
      <c r="E3" s="149"/>
      <c r="F3" s="149"/>
      <c r="G3" s="149"/>
      <c r="H3" s="149"/>
      <c r="I3" s="149"/>
      <c r="J3" s="149"/>
      <c r="K3" s="149"/>
      <c r="L3" s="149"/>
      <c r="M3" s="149"/>
      <c r="N3" s="149"/>
      <c r="O3" s="149"/>
      <c r="P3" s="149"/>
      <c r="Q3" s="149"/>
      <c r="R3" s="149"/>
      <c r="S3" s="149"/>
      <c r="T3" s="149"/>
    </row>
    <row r="4" spans="1:20" x14ac:dyDescent="0.2">
      <c r="G4" s="1"/>
    </row>
    <row r="5" spans="1:20" x14ac:dyDescent="0.2">
      <c r="A5" s="2" t="s">
        <v>166</v>
      </c>
      <c r="B5" s="7" t="s">
        <v>333</v>
      </c>
      <c r="C5" s="7"/>
      <c r="G5" s="1"/>
      <c r="L5" s="2" t="s">
        <v>1</v>
      </c>
      <c r="M5" s="2"/>
      <c r="N5" s="151"/>
      <c r="O5" s="151"/>
      <c r="P5" s="151"/>
      <c r="Q5" s="151"/>
      <c r="R5" s="151"/>
      <c r="S5" s="45"/>
      <c r="T5" s="1"/>
    </row>
    <row r="6" spans="1:20" x14ac:dyDescent="0.2">
      <c r="G6" s="1"/>
    </row>
    <row r="7" spans="1:20" s="4" customFormat="1" x14ac:dyDescent="0.2">
      <c r="A7" s="5" t="s">
        <v>190</v>
      </c>
      <c r="B7" s="5" t="s">
        <v>6</v>
      </c>
      <c r="C7" s="5" t="s">
        <v>7</v>
      </c>
      <c r="D7" s="5" t="s">
        <v>8</v>
      </c>
      <c r="E7" s="5" t="s">
        <v>10</v>
      </c>
      <c r="F7" s="5" t="s">
        <v>10</v>
      </c>
      <c r="G7" s="5" t="s">
        <v>4</v>
      </c>
      <c r="H7" s="5" t="s">
        <v>4</v>
      </c>
      <c r="I7" s="5" t="s">
        <v>205</v>
      </c>
      <c r="J7" s="5" t="s">
        <v>27</v>
      </c>
      <c r="K7" s="5" t="s">
        <v>206</v>
      </c>
      <c r="L7" s="5" t="s">
        <v>11</v>
      </c>
      <c r="M7" s="5" t="s">
        <v>5</v>
      </c>
      <c r="N7" s="5" t="s">
        <v>5</v>
      </c>
      <c r="O7" s="5" t="s">
        <v>12</v>
      </c>
      <c r="P7" s="5" t="s">
        <v>12</v>
      </c>
      <c r="Q7" s="5" t="s">
        <v>18</v>
      </c>
      <c r="R7" s="157" t="s">
        <v>209</v>
      </c>
      <c r="S7" s="10" t="s">
        <v>202</v>
      </c>
      <c r="T7" s="10" t="s">
        <v>202</v>
      </c>
    </row>
    <row r="8" spans="1:20" s="4" customFormat="1" hidden="1" x14ac:dyDescent="0.2">
      <c r="A8" s="6"/>
      <c r="B8" s="6"/>
      <c r="C8" s="6"/>
      <c r="D8" s="6"/>
      <c r="E8" s="6"/>
      <c r="F8" s="6">
        <v>600</v>
      </c>
      <c r="G8" s="6"/>
      <c r="H8" s="6">
        <v>25</v>
      </c>
      <c r="I8" s="6"/>
      <c r="J8" s="6">
        <v>300</v>
      </c>
      <c r="K8" s="6"/>
      <c r="L8" s="6">
        <v>15</v>
      </c>
      <c r="M8" s="6"/>
      <c r="N8" s="6">
        <v>8</v>
      </c>
      <c r="O8" s="6"/>
      <c r="P8" s="6">
        <v>3</v>
      </c>
      <c r="Q8" s="6"/>
      <c r="R8" s="158"/>
      <c r="S8" s="11"/>
      <c r="T8" s="11"/>
    </row>
    <row r="9" spans="1:20" s="4" customFormat="1" x14ac:dyDescent="0.2">
      <c r="A9" s="6"/>
      <c r="B9" s="6"/>
      <c r="C9" s="6" t="s">
        <v>0</v>
      </c>
      <c r="D9" s="6" t="s">
        <v>9</v>
      </c>
      <c r="E9" s="6" t="s">
        <v>204</v>
      </c>
      <c r="F9" s="6" t="s">
        <v>14</v>
      </c>
      <c r="G9" s="6" t="s">
        <v>204</v>
      </c>
      <c r="H9" s="6" t="s">
        <v>15</v>
      </c>
      <c r="I9" s="6" t="s">
        <v>204</v>
      </c>
      <c r="J9" s="6" t="s">
        <v>157</v>
      </c>
      <c r="K9" s="6" t="s">
        <v>204</v>
      </c>
      <c r="L9" s="6" t="s">
        <v>16</v>
      </c>
      <c r="M9" s="6" t="s">
        <v>204</v>
      </c>
      <c r="N9" s="6" t="s">
        <v>170</v>
      </c>
      <c r="O9" s="6" t="s">
        <v>204</v>
      </c>
      <c r="P9" s="6" t="s">
        <v>17</v>
      </c>
      <c r="Q9" s="6" t="s">
        <v>204</v>
      </c>
      <c r="R9" s="158"/>
      <c r="S9" s="11" t="s">
        <v>201</v>
      </c>
      <c r="T9" s="11" t="s">
        <v>9</v>
      </c>
    </row>
    <row r="10" spans="1:20" s="4" customFormat="1" ht="15" customHeight="1" x14ac:dyDescent="0.2">
      <c r="A10" s="152" t="s">
        <v>19</v>
      </c>
      <c r="B10" s="153"/>
      <c r="C10" s="153"/>
      <c r="D10" s="153"/>
      <c r="E10" s="153"/>
      <c r="F10" s="153"/>
      <c r="G10" s="153"/>
      <c r="H10" s="153"/>
      <c r="I10" s="153"/>
      <c r="J10" s="153"/>
      <c r="K10" s="153"/>
      <c r="L10" s="153"/>
      <c r="M10" s="153"/>
      <c r="N10" s="153"/>
      <c r="O10" s="153"/>
      <c r="P10" s="153"/>
      <c r="Q10" s="153"/>
      <c r="R10" s="153"/>
      <c r="S10" s="153"/>
      <c r="T10" s="154"/>
    </row>
    <row r="11" spans="1:20" x14ac:dyDescent="0.2">
      <c r="A11" s="20"/>
      <c r="B11" s="20"/>
      <c r="C11" s="19"/>
      <c r="D11" s="19"/>
      <c r="E11" s="18" t="str">
        <f>IF(ISBLANK(B11), "", VLOOKUP(B11, Master!$A$3:$I$286, 2, FALSE))</f>
        <v/>
      </c>
      <c r="F11" s="18">
        <f>IF(ISBLANK(B11), 0, E11/100*D11)</f>
        <v>0</v>
      </c>
      <c r="G11" s="18" t="str">
        <f>IF(ISBLANK(B11), "", VLOOKUP(B11, Master!$A$3:$I$286, 3, FALSE))</f>
        <v/>
      </c>
      <c r="H11" s="18">
        <f>IF(ISBLANK(B11),0,G11/100*D11)</f>
        <v>0</v>
      </c>
      <c r="I11" s="18" t="str">
        <f>IF(ISBLANK(B11), "", VLOOKUP(B11, Master!$A$3:$I$286, 4, FALSE))</f>
        <v/>
      </c>
      <c r="J11" s="18">
        <f>IF(ISBLANK(B11),0, I11/100*D11)</f>
        <v>0</v>
      </c>
      <c r="K11" s="18" t="str">
        <f>IF(ISBLANK(B11), "", VLOOKUP(B11, Master!$A$3:$I$286, 5, FALSE))</f>
        <v/>
      </c>
      <c r="L11" s="18">
        <f>IF(ISBLANK(B11),0, K11/100*D11)</f>
        <v>0</v>
      </c>
      <c r="M11" s="18" t="str">
        <f>IF(ISBLANK(B11), "", VLOOKUP(B11, Master!$A$3:$I$286, 6, FALSE))</f>
        <v/>
      </c>
      <c r="N11" s="18">
        <f>IF(ISBLANK(B11),0, M11/100*D11)</f>
        <v>0</v>
      </c>
      <c r="O11" s="18" t="str">
        <f>IF(ISBLANK(B11), "", VLOOKUP(B11, Master!$A$3:$I$286, 7, FALSE))</f>
        <v/>
      </c>
      <c r="P11" s="18">
        <f>IF(ISBLANK(B11),0, O11/100*D11)</f>
        <v>0</v>
      </c>
      <c r="Q11" s="44" t="str">
        <f>IF(ISBLANK(B11), "", VLOOKUP(B11, Master!$A$3:$I$286, 8, FALSE))</f>
        <v/>
      </c>
      <c r="R11" s="44">
        <f t="shared" ref="R11:R22" si="0">IF(ISBLANK(B11),0, Q11/100*T11)</f>
        <v>0</v>
      </c>
      <c r="S11" s="18">
        <f>IF(ISBLANK(B11), 0, VLOOKUP(B11, Master!$A$3:$J$286, 10, FALSE))</f>
        <v>0</v>
      </c>
      <c r="T11" s="18">
        <f>D11*S11</f>
        <v>0</v>
      </c>
    </row>
    <row r="12" spans="1:20" x14ac:dyDescent="0.2">
      <c r="A12" s="20"/>
      <c r="B12" s="20"/>
      <c r="C12" s="19"/>
      <c r="D12" s="19"/>
      <c r="E12" s="18" t="str">
        <f>IF(ISBLANK(B12), "", VLOOKUP(B12, Master!$A$3:$I$286, 2, FALSE))</f>
        <v/>
      </c>
      <c r="F12" s="18">
        <f t="shared" ref="F12:F22" si="1">IF(ISBLANK(B12), 0, E12/100*D12)</f>
        <v>0</v>
      </c>
      <c r="G12" s="18" t="str">
        <f>IF(ISBLANK(B12), "", VLOOKUP(B12, Master!$A$3:$I$286, 3, FALSE))</f>
        <v/>
      </c>
      <c r="H12" s="18">
        <f t="shared" ref="H12:H35" si="2">IF(ISBLANK(B12),0,G12/100*D12)</f>
        <v>0</v>
      </c>
      <c r="I12" s="18" t="str">
        <f>IF(ISBLANK(B12), "", VLOOKUP(B12, Master!$A$3:$I$286, 4, FALSE))</f>
        <v/>
      </c>
      <c r="J12" s="18">
        <f t="shared" ref="J12:J35" si="3">IF(ISBLANK(B12),0, I12/100*D12)</f>
        <v>0</v>
      </c>
      <c r="K12" s="18" t="str">
        <f>IF(ISBLANK(B12), "", VLOOKUP(B12, Master!$A$3:$I$286, 5, FALSE))</f>
        <v/>
      </c>
      <c r="L12" s="18">
        <f t="shared" ref="L12:L35" si="4">IF(ISBLANK(B12),0, K12/100*D12)</f>
        <v>0</v>
      </c>
      <c r="M12" s="18" t="str">
        <f>IF(ISBLANK(B12), "", VLOOKUP(B12, Master!$A$3:$I$286, 6, FALSE))</f>
        <v/>
      </c>
      <c r="N12" s="18">
        <f t="shared" ref="N12:N35" si="5">IF(ISBLANK(B12),0, M12/100*D12)</f>
        <v>0</v>
      </c>
      <c r="O12" s="18" t="str">
        <f>IF(ISBLANK(B12), "", VLOOKUP(B12, Master!$A$3:$I$286, 7, FALSE))</f>
        <v/>
      </c>
      <c r="P12" s="18">
        <f t="shared" ref="P12:P35" si="6">IF(ISBLANK(B12),0, O12/100*D12)</f>
        <v>0</v>
      </c>
      <c r="Q12" s="44" t="str">
        <f>IF(ISBLANK(B12), "", VLOOKUP(B12, Master!$A$3:$I$286, 8, FALSE))</f>
        <v/>
      </c>
      <c r="R12" s="44">
        <f t="shared" si="0"/>
        <v>0</v>
      </c>
      <c r="S12" s="18">
        <f>IF(ISBLANK(B12), 0, VLOOKUP(B12, Master!$A$3:$J$286, 10, FALSE))</f>
        <v>0</v>
      </c>
      <c r="T12" s="18">
        <f t="shared" ref="T12:T35" si="7">D12*S12</f>
        <v>0</v>
      </c>
    </row>
    <row r="13" spans="1:20" x14ac:dyDescent="0.2">
      <c r="A13" s="20"/>
      <c r="B13" s="20"/>
      <c r="C13" s="19"/>
      <c r="D13" s="19"/>
      <c r="E13" s="18" t="str">
        <f>IF(ISBLANK(B13), "", VLOOKUP(B13, Master!$A$3:$I$286, 2, FALSE))</f>
        <v/>
      </c>
      <c r="F13" s="18">
        <f t="shared" si="1"/>
        <v>0</v>
      </c>
      <c r="G13" s="18" t="str">
        <f>IF(ISBLANK(B13), "", VLOOKUP(B13, Master!$A$3:$I$286, 3, FALSE))</f>
        <v/>
      </c>
      <c r="H13" s="18">
        <f t="shared" si="2"/>
        <v>0</v>
      </c>
      <c r="I13" s="18" t="str">
        <f>IF(ISBLANK(B13), "", VLOOKUP(B13, Master!$A$3:$I$286, 4, FALSE))</f>
        <v/>
      </c>
      <c r="J13" s="18">
        <f t="shared" si="3"/>
        <v>0</v>
      </c>
      <c r="K13" s="18" t="str">
        <f>IF(ISBLANK(B13), "", VLOOKUP(B13, Master!$A$3:$I$286, 5, FALSE))</f>
        <v/>
      </c>
      <c r="L13" s="18">
        <f t="shared" si="4"/>
        <v>0</v>
      </c>
      <c r="M13" s="18" t="str">
        <f>IF(ISBLANK(B13), "", VLOOKUP(B13, Master!$A$3:$I$286, 6, FALSE))</f>
        <v/>
      </c>
      <c r="N13" s="18">
        <f t="shared" si="5"/>
        <v>0</v>
      </c>
      <c r="O13" s="18" t="str">
        <f>IF(ISBLANK(B13), "", VLOOKUP(B13, Master!$A$3:$I$286, 7, FALSE))</f>
        <v/>
      </c>
      <c r="P13" s="18">
        <f t="shared" si="6"/>
        <v>0</v>
      </c>
      <c r="Q13" s="44" t="str">
        <f>IF(ISBLANK(B13), "", VLOOKUP(B13, Master!$A$3:$I$286, 8, FALSE))</f>
        <v/>
      </c>
      <c r="R13" s="44">
        <f t="shared" si="0"/>
        <v>0</v>
      </c>
      <c r="S13" s="18">
        <f>IF(ISBLANK(B13), 0, VLOOKUP(B13, Master!$A$3:$J$286, 10, FALSE))</f>
        <v>0</v>
      </c>
      <c r="T13" s="18">
        <f t="shared" si="7"/>
        <v>0</v>
      </c>
    </row>
    <row r="14" spans="1:20" x14ac:dyDescent="0.2">
      <c r="A14" s="20"/>
      <c r="B14" s="20"/>
      <c r="C14" s="19"/>
      <c r="D14" s="19"/>
      <c r="E14" s="18" t="str">
        <f>IF(ISBLANK(B14), "", VLOOKUP(B14, Master!$A$3:$I$286, 2, FALSE))</f>
        <v/>
      </c>
      <c r="F14" s="18">
        <f t="shared" si="1"/>
        <v>0</v>
      </c>
      <c r="G14" s="18" t="str">
        <f>IF(ISBLANK(B14), "", VLOOKUP(B14, Master!$A$3:$I$286, 3, FALSE))</f>
        <v/>
      </c>
      <c r="H14" s="18">
        <f t="shared" si="2"/>
        <v>0</v>
      </c>
      <c r="I14" s="18" t="str">
        <f>IF(ISBLANK(B14), "", VLOOKUP(B14, Master!$A$3:$I$286, 4, FALSE))</f>
        <v/>
      </c>
      <c r="J14" s="18">
        <f t="shared" si="3"/>
        <v>0</v>
      </c>
      <c r="K14" s="18" t="str">
        <f>IF(ISBLANK(B14), "", VLOOKUP(B14, Master!$A$3:$I$286, 5, FALSE))</f>
        <v/>
      </c>
      <c r="L14" s="18">
        <f t="shared" si="4"/>
        <v>0</v>
      </c>
      <c r="M14" s="18" t="str">
        <f>IF(ISBLANK(B14), "", VLOOKUP(B14, Master!$A$3:$I$286, 6, FALSE))</f>
        <v/>
      </c>
      <c r="N14" s="18">
        <f t="shared" si="5"/>
        <v>0</v>
      </c>
      <c r="O14" s="18" t="str">
        <f>IF(ISBLANK(B14), "", VLOOKUP(B14, Master!$A$3:$I$286, 7, FALSE))</f>
        <v/>
      </c>
      <c r="P14" s="18">
        <f t="shared" si="6"/>
        <v>0</v>
      </c>
      <c r="Q14" s="44" t="str">
        <f>IF(ISBLANK(B14), "", VLOOKUP(B14, Master!$A$3:$I$286, 8, FALSE))</f>
        <v/>
      </c>
      <c r="R14" s="44">
        <f t="shared" si="0"/>
        <v>0</v>
      </c>
      <c r="S14" s="18">
        <f>IF(ISBLANK(B14), 0, VLOOKUP(B14, Master!$A$3:$J$286, 10, FALSE))</f>
        <v>0</v>
      </c>
      <c r="T14" s="18">
        <f t="shared" si="7"/>
        <v>0</v>
      </c>
    </row>
    <row r="15" spans="1:20" x14ac:dyDescent="0.2">
      <c r="A15" s="20"/>
      <c r="B15" s="20"/>
      <c r="C15" s="19"/>
      <c r="D15" s="19"/>
      <c r="E15" s="18" t="str">
        <f>IF(ISBLANK(B15), "", VLOOKUP(B15, Master!$A$3:$I$286, 2, FALSE))</f>
        <v/>
      </c>
      <c r="F15" s="18">
        <f t="shared" si="1"/>
        <v>0</v>
      </c>
      <c r="G15" s="18" t="str">
        <f>IF(ISBLANK(B15), "", VLOOKUP(B15, Master!$A$3:$I$286, 3, FALSE))</f>
        <v/>
      </c>
      <c r="H15" s="18">
        <f t="shared" si="2"/>
        <v>0</v>
      </c>
      <c r="I15" s="18" t="str">
        <f>IF(ISBLANK(B15), "", VLOOKUP(B15, Master!$A$3:$I$286, 4, FALSE))</f>
        <v/>
      </c>
      <c r="J15" s="18">
        <f t="shared" si="3"/>
        <v>0</v>
      </c>
      <c r="K15" s="18" t="str">
        <f>IF(ISBLANK(B15), "", VLOOKUP(B15, Master!$A$3:$I$286, 5, FALSE))</f>
        <v/>
      </c>
      <c r="L15" s="18">
        <f t="shared" si="4"/>
        <v>0</v>
      </c>
      <c r="M15" s="18" t="str">
        <f>IF(ISBLANK(B15), "", VLOOKUP(B15, Master!$A$3:$I$286, 6, FALSE))</f>
        <v/>
      </c>
      <c r="N15" s="18">
        <f t="shared" si="5"/>
        <v>0</v>
      </c>
      <c r="O15" s="18" t="str">
        <f>IF(ISBLANK(B15), "", VLOOKUP(B15, Master!$A$3:$I$286, 7, FALSE))</f>
        <v/>
      </c>
      <c r="P15" s="18">
        <f t="shared" si="6"/>
        <v>0</v>
      </c>
      <c r="Q15" s="44" t="str">
        <f>IF(ISBLANK(B15), "", VLOOKUP(B15, Master!$A$3:$I$286, 8, FALSE))</f>
        <v/>
      </c>
      <c r="R15" s="44">
        <f t="shared" si="0"/>
        <v>0</v>
      </c>
      <c r="S15" s="18">
        <f>IF(ISBLANK(B15), 0, VLOOKUP(B15, Master!$A$3:$J$286, 10, FALSE))</f>
        <v>0</v>
      </c>
      <c r="T15" s="18">
        <f t="shared" si="7"/>
        <v>0</v>
      </c>
    </row>
    <row r="16" spans="1:20" x14ac:dyDescent="0.2">
      <c r="A16" s="20"/>
      <c r="B16" s="20"/>
      <c r="C16" s="19"/>
      <c r="D16" s="19"/>
      <c r="E16" s="18" t="str">
        <f>IF(ISBLANK(B16), "", VLOOKUP(B16, Master!$A$3:$I$286, 2, FALSE))</f>
        <v/>
      </c>
      <c r="F16" s="18">
        <f t="shared" si="1"/>
        <v>0</v>
      </c>
      <c r="G16" s="18" t="str">
        <f>IF(ISBLANK(B16), "", VLOOKUP(B16, Master!$A$3:$I$286, 3, FALSE))</f>
        <v/>
      </c>
      <c r="H16" s="18">
        <f t="shared" si="2"/>
        <v>0</v>
      </c>
      <c r="I16" s="18" t="str">
        <f>IF(ISBLANK(B16), "", VLOOKUP(B16, Master!$A$3:$I$286, 4, FALSE))</f>
        <v/>
      </c>
      <c r="J16" s="18">
        <f t="shared" si="3"/>
        <v>0</v>
      </c>
      <c r="K16" s="18" t="str">
        <f>IF(ISBLANK(B16), "", VLOOKUP(B16, Master!$A$3:$I$286, 5, FALSE))</f>
        <v/>
      </c>
      <c r="L16" s="18">
        <f t="shared" si="4"/>
        <v>0</v>
      </c>
      <c r="M16" s="18" t="str">
        <f>IF(ISBLANK(B16), "", VLOOKUP(B16, Master!$A$3:$I$286, 6, FALSE))</f>
        <v/>
      </c>
      <c r="N16" s="18">
        <f t="shared" si="5"/>
        <v>0</v>
      </c>
      <c r="O16" s="18" t="str">
        <f>IF(ISBLANK(B16), "", VLOOKUP(B16, Master!$A$3:$I$286, 7, FALSE))</f>
        <v/>
      </c>
      <c r="P16" s="18">
        <f t="shared" si="6"/>
        <v>0</v>
      </c>
      <c r="Q16" s="44" t="str">
        <f>IF(ISBLANK(B16), "", VLOOKUP(B16, Master!$A$3:$I$286, 8, FALSE))</f>
        <v/>
      </c>
      <c r="R16" s="44">
        <f t="shared" si="0"/>
        <v>0</v>
      </c>
      <c r="S16" s="18">
        <f>IF(ISBLANK(B16), 0, VLOOKUP(B16, Master!$A$3:$J$286, 10, FALSE))</f>
        <v>0</v>
      </c>
      <c r="T16" s="18">
        <f t="shared" si="7"/>
        <v>0</v>
      </c>
    </row>
    <row r="17" spans="1:20" x14ac:dyDescent="0.2">
      <c r="A17" s="20"/>
      <c r="B17" s="20"/>
      <c r="C17" s="19"/>
      <c r="D17" s="19"/>
      <c r="E17" s="18" t="str">
        <f>IF(ISBLANK(B17), "", VLOOKUP(B17, Master!$A$3:$I$286, 2, FALSE))</f>
        <v/>
      </c>
      <c r="F17" s="18">
        <f t="shared" si="1"/>
        <v>0</v>
      </c>
      <c r="G17" s="18" t="str">
        <f>IF(ISBLANK(B17), "", VLOOKUP(B17, Master!$A$3:$I$286, 3, FALSE))</f>
        <v/>
      </c>
      <c r="H17" s="18">
        <f t="shared" si="2"/>
        <v>0</v>
      </c>
      <c r="I17" s="18" t="str">
        <f>IF(ISBLANK(B17), "", VLOOKUP(B17, Master!$A$3:$I$286, 4, FALSE))</f>
        <v/>
      </c>
      <c r="J17" s="18">
        <f t="shared" si="3"/>
        <v>0</v>
      </c>
      <c r="K17" s="18" t="str">
        <f>IF(ISBLANK(B17), "", VLOOKUP(B17, Master!$A$3:$I$286, 5, FALSE))</f>
        <v/>
      </c>
      <c r="L17" s="18">
        <f t="shared" si="4"/>
        <v>0</v>
      </c>
      <c r="M17" s="18" t="str">
        <f>IF(ISBLANK(B17), "", VLOOKUP(B17, Master!$A$3:$I$286, 6, FALSE))</f>
        <v/>
      </c>
      <c r="N17" s="18">
        <f t="shared" si="5"/>
        <v>0</v>
      </c>
      <c r="O17" s="18" t="str">
        <f>IF(ISBLANK(B17), "", VLOOKUP(B17, Master!$A$3:$I$286, 7, FALSE))</f>
        <v/>
      </c>
      <c r="P17" s="18">
        <f t="shared" si="6"/>
        <v>0</v>
      </c>
      <c r="Q17" s="44" t="str">
        <f>IF(ISBLANK(B17), "", VLOOKUP(B17, Master!$A$3:$I$286, 8, FALSE))</f>
        <v/>
      </c>
      <c r="R17" s="44">
        <f t="shared" si="0"/>
        <v>0</v>
      </c>
      <c r="S17" s="18">
        <f>IF(ISBLANK(B17), 0, VLOOKUP(B17, Master!$A$3:$J$286, 10, FALSE))</f>
        <v>0</v>
      </c>
      <c r="T17" s="18">
        <f t="shared" si="7"/>
        <v>0</v>
      </c>
    </row>
    <row r="18" spans="1:20" x14ac:dyDescent="0.2">
      <c r="A18" s="20"/>
      <c r="B18" s="20"/>
      <c r="C18" s="19"/>
      <c r="D18" s="19"/>
      <c r="E18" s="18" t="str">
        <f>IF(ISBLANK(B18), "", VLOOKUP(B18, Master!$A$3:$I$286, 2, FALSE))</f>
        <v/>
      </c>
      <c r="F18" s="18">
        <f t="shared" si="1"/>
        <v>0</v>
      </c>
      <c r="G18" s="18" t="str">
        <f>IF(ISBLANK(B18), "", VLOOKUP(B18, Master!$A$3:$I$286, 3, FALSE))</f>
        <v/>
      </c>
      <c r="H18" s="18">
        <f t="shared" si="2"/>
        <v>0</v>
      </c>
      <c r="I18" s="18" t="str">
        <f>IF(ISBLANK(B18), "", VLOOKUP(B18, Master!$A$3:$I$286, 4, FALSE))</f>
        <v/>
      </c>
      <c r="J18" s="18">
        <f t="shared" si="3"/>
        <v>0</v>
      </c>
      <c r="K18" s="18" t="str">
        <f>IF(ISBLANK(B18), "", VLOOKUP(B18, Master!$A$3:$I$286, 5, FALSE))</f>
        <v/>
      </c>
      <c r="L18" s="18">
        <f t="shared" si="4"/>
        <v>0</v>
      </c>
      <c r="M18" s="18" t="str">
        <f>IF(ISBLANK(B18), "", VLOOKUP(B18, Master!$A$3:$I$286, 6, FALSE))</f>
        <v/>
      </c>
      <c r="N18" s="18">
        <f t="shared" si="5"/>
        <v>0</v>
      </c>
      <c r="O18" s="18" t="str">
        <f>IF(ISBLANK(B18), "", VLOOKUP(B18, Master!$A$3:$I$286, 7, FALSE))</f>
        <v/>
      </c>
      <c r="P18" s="18">
        <f t="shared" si="6"/>
        <v>0</v>
      </c>
      <c r="Q18" s="44" t="str">
        <f>IF(ISBLANK(B18), "", VLOOKUP(B18, Master!$A$3:$I$286, 8, FALSE))</f>
        <v/>
      </c>
      <c r="R18" s="44">
        <f t="shared" si="0"/>
        <v>0</v>
      </c>
      <c r="S18" s="18">
        <f>IF(ISBLANK(B18), 0, VLOOKUP(B18, Master!$A$3:$J$286, 10, FALSE))</f>
        <v>0</v>
      </c>
      <c r="T18" s="18">
        <f t="shared" si="7"/>
        <v>0</v>
      </c>
    </row>
    <row r="19" spans="1:20" x14ac:dyDescent="0.2">
      <c r="A19" s="20"/>
      <c r="B19" s="20"/>
      <c r="C19" s="19"/>
      <c r="D19" s="19"/>
      <c r="E19" s="18" t="str">
        <f>IF(ISBLANK(B19), "", VLOOKUP(B19, Master!$A$3:$I$286, 2, FALSE))</f>
        <v/>
      </c>
      <c r="F19" s="18">
        <f t="shared" si="1"/>
        <v>0</v>
      </c>
      <c r="G19" s="18" t="str">
        <f>IF(ISBLANK(B19), "", VLOOKUP(B19, Master!$A$3:$I$286, 3, FALSE))</f>
        <v/>
      </c>
      <c r="H19" s="18">
        <f t="shared" si="2"/>
        <v>0</v>
      </c>
      <c r="I19" s="18" t="str">
        <f>IF(ISBLANK(B19), "", VLOOKUP(B19, Master!$A$3:$I$286, 4, FALSE))</f>
        <v/>
      </c>
      <c r="J19" s="18">
        <f t="shared" si="3"/>
        <v>0</v>
      </c>
      <c r="K19" s="18" t="str">
        <f>IF(ISBLANK(B19), "", VLOOKUP(B19, Master!$A$3:$I$286, 5, FALSE))</f>
        <v/>
      </c>
      <c r="L19" s="18">
        <f t="shared" si="4"/>
        <v>0</v>
      </c>
      <c r="M19" s="18" t="str">
        <f>IF(ISBLANK(B19), "", VLOOKUP(B19, Master!$A$3:$I$286, 6, FALSE))</f>
        <v/>
      </c>
      <c r="N19" s="18">
        <f t="shared" si="5"/>
        <v>0</v>
      </c>
      <c r="O19" s="18" t="str">
        <f>IF(ISBLANK(B19), "", VLOOKUP(B19, Master!$A$3:$I$286, 7, FALSE))</f>
        <v/>
      </c>
      <c r="P19" s="18">
        <f t="shared" si="6"/>
        <v>0</v>
      </c>
      <c r="Q19" s="44" t="str">
        <f>IF(ISBLANK(B19), "", VLOOKUP(B19, Master!$A$3:$I$286, 8, FALSE))</f>
        <v/>
      </c>
      <c r="R19" s="44">
        <f t="shared" si="0"/>
        <v>0</v>
      </c>
      <c r="S19" s="18">
        <f>IF(ISBLANK(B19), 0, VLOOKUP(B19, Master!$A$3:$J$286, 10, FALSE))</f>
        <v>0</v>
      </c>
      <c r="T19" s="18">
        <f t="shared" si="7"/>
        <v>0</v>
      </c>
    </row>
    <row r="20" spans="1:20" x14ac:dyDescent="0.2">
      <c r="A20" s="20"/>
      <c r="B20" s="20"/>
      <c r="C20" s="19"/>
      <c r="D20" s="19"/>
      <c r="E20" s="18" t="str">
        <f>IF(ISBLANK(B20), "", VLOOKUP(B20, Master!$A$3:$I$286, 2, FALSE))</f>
        <v/>
      </c>
      <c r="F20" s="18">
        <f t="shared" si="1"/>
        <v>0</v>
      </c>
      <c r="G20" s="18" t="str">
        <f>IF(ISBLANK(B20), "", VLOOKUP(B20, Master!$A$3:$I$286, 3, FALSE))</f>
        <v/>
      </c>
      <c r="H20" s="18">
        <f t="shared" si="2"/>
        <v>0</v>
      </c>
      <c r="I20" s="18" t="str">
        <f>IF(ISBLANK(B20), "", VLOOKUP(B20, Master!$A$3:$I$286, 4, FALSE))</f>
        <v/>
      </c>
      <c r="J20" s="18">
        <f t="shared" si="3"/>
        <v>0</v>
      </c>
      <c r="K20" s="18" t="str">
        <f>IF(ISBLANK(B20), "", VLOOKUP(B20, Master!$A$3:$I$286, 5, FALSE))</f>
        <v/>
      </c>
      <c r="L20" s="18">
        <f t="shared" si="4"/>
        <v>0</v>
      </c>
      <c r="M20" s="18" t="str">
        <f>IF(ISBLANK(B20), "", VLOOKUP(B20, Master!$A$3:$I$286, 6, FALSE))</f>
        <v/>
      </c>
      <c r="N20" s="18">
        <f t="shared" si="5"/>
        <v>0</v>
      </c>
      <c r="O20" s="18" t="str">
        <f>IF(ISBLANK(B20), "", VLOOKUP(B20, Master!$A$3:$I$286, 7, FALSE))</f>
        <v/>
      </c>
      <c r="P20" s="18">
        <f t="shared" si="6"/>
        <v>0</v>
      </c>
      <c r="Q20" s="44" t="str">
        <f>IF(ISBLANK(B20), "", VLOOKUP(B20, Master!$A$3:$I$286, 8, FALSE))</f>
        <v/>
      </c>
      <c r="R20" s="44">
        <f t="shared" si="0"/>
        <v>0</v>
      </c>
      <c r="S20" s="18">
        <f>IF(ISBLANK(B20), 0, VLOOKUP(B20, Master!$A$3:$J$286, 10, FALSE))</f>
        <v>0</v>
      </c>
      <c r="T20" s="18">
        <f t="shared" si="7"/>
        <v>0</v>
      </c>
    </row>
    <row r="21" spans="1:20" x14ac:dyDescent="0.2">
      <c r="A21" s="20"/>
      <c r="B21" s="20"/>
      <c r="C21" s="19"/>
      <c r="D21" s="19"/>
      <c r="E21" s="18" t="str">
        <f>IF(ISBLANK(B21), "", VLOOKUP(B21, Master!$A$3:$I$286, 2, FALSE))</f>
        <v/>
      </c>
      <c r="F21" s="18">
        <f t="shared" si="1"/>
        <v>0</v>
      </c>
      <c r="G21" s="18" t="str">
        <f>IF(ISBLANK(B21), "", VLOOKUP(B21, Master!$A$3:$I$286, 3, FALSE))</f>
        <v/>
      </c>
      <c r="H21" s="18">
        <f t="shared" si="2"/>
        <v>0</v>
      </c>
      <c r="I21" s="18" t="str">
        <f>IF(ISBLANK(B21), "", VLOOKUP(B21, Master!$A$3:$I$286, 4, FALSE))</f>
        <v/>
      </c>
      <c r="J21" s="18">
        <f t="shared" si="3"/>
        <v>0</v>
      </c>
      <c r="K21" s="18" t="str">
        <f>IF(ISBLANK(B21), "", VLOOKUP(B21, Master!$A$3:$I$286, 5, FALSE))</f>
        <v/>
      </c>
      <c r="L21" s="18">
        <f t="shared" si="4"/>
        <v>0</v>
      </c>
      <c r="M21" s="18" t="str">
        <f>IF(ISBLANK(B21), "", VLOOKUP(B21, Master!$A$3:$I$286, 6, FALSE))</f>
        <v/>
      </c>
      <c r="N21" s="18">
        <f t="shared" si="5"/>
        <v>0</v>
      </c>
      <c r="O21" s="18" t="str">
        <f>IF(ISBLANK(B21), "", VLOOKUP(B21, Master!$A$3:$I$286, 7, FALSE))</f>
        <v/>
      </c>
      <c r="P21" s="18">
        <f t="shared" si="6"/>
        <v>0</v>
      </c>
      <c r="Q21" s="44" t="str">
        <f>IF(ISBLANK(B21), "", VLOOKUP(B21, Master!$A$3:$I$286, 8, FALSE))</f>
        <v/>
      </c>
      <c r="R21" s="44">
        <f t="shared" si="0"/>
        <v>0</v>
      </c>
      <c r="S21" s="18">
        <f>IF(ISBLANK(B21), 0, VLOOKUP(B21, Master!$A$3:$J$286, 10, FALSE))</f>
        <v>0</v>
      </c>
      <c r="T21" s="18">
        <f t="shared" si="7"/>
        <v>0</v>
      </c>
    </row>
    <row r="22" spans="1:20" x14ac:dyDescent="0.2">
      <c r="A22" s="20"/>
      <c r="B22" s="20"/>
      <c r="C22" s="19"/>
      <c r="D22" s="19"/>
      <c r="E22" s="18" t="str">
        <f>IF(ISBLANK(B22), "", VLOOKUP(B22, Master!$A$3:$I$286, 2, FALSE))</f>
        <v/>
      </c>
      <c r="F22" s="18">
        <f t="shared" si="1"/>
        <v>0</v>
      </c>
      <c r="G22" s="18" t="str">
        <f>IF(ISBLANK(B22), "", VLOOKUP(B22, Master!$A$3:$I$286, 3, FALSE))</f>
        <v/>
      </c>
      <c r="H22" s="18">
        <f t="shared" si="2"/>
        <v>0</v>
      </c>
      <c r="I22" s="18" t="str">
        <f>IF(ISBLANK(B22), "", VLOOKUP(B22, Master!$A$3:$I$286, 4, FALSE))</f>
        <v/>
      </c>
      <c r="J22" s="18">
        <f t="shared" si="3"/>
        <v>0</v>
      </c>
      <c r="K22" s="18" t="str">
        <f>IF(ISBLANK(B22), "", VLOOKUP(B22, Master!$A$3:$I$286, 5, FALSE))</f>
        <v/>
      </c>
      <c r="L22" s="18">
        <f t="shared" si="4"/>
        <v>0</v>
      </c>
      <c r="M22" s="18" t="str">
        <f>IF(ISBLANK(B22), "", VLOOKUP(B22, Master!$A$3:$I$286, 6, FALSE))</f>
        <v/>
      </c>
      <c r="N22" s="18">
        <f t="shared" si="5"/>
        <v>0</v>
      </c>
      <c r="O22" s="18" t="str">
        <f>IF(ISBLANK(B22), "", VLOOKUP(B22, Master!$A$3:$I$286, 7, FALSE))</f>
        <v/>
      </c>
      <c r="P22" s="18">
        <f t="shared" si="6"/>
        <v>0</v>
      </c>
      <c r="Q22" s="44" t="str">
        <f>IF(ISBLANK(B22), "", VLOOKUP(B22, Master!$A$3:$I$286, 8, FALSE))</f>
        <v/>
      </c>
      <c r="R22" s="44">
        <f t="shared" si="0"/>
        <v>0</v>
      </c>
      <c r="S22" s="18">
        <f>IF(ISBLANK(B22), 0, VLOOKUP(B22, Master!$A$3:$J$286, 10, FALSE))</f>
        <v>0</v>
      </c>
      <c r="T22" s="18">
        <f t="shared" si="7"/>
        <v>0</v>
      </c>
    </row>
    <row r="23" spans="1:20" x14ac:dyDescent="0.2">
      <c r="A23" s="152" t="s">
        <v>2</v>
      </c>
      <c r="B23" s="153"/>
      <c r="C23" s="153"/>
      <c r="D23" s="153"/>
      <c r="E23" s="153"/>
      <c r="F23" s="153"/>
      <c r="G23" s="153"/>
      <c r="H23" s="153"/>
      <c r="I23" s="153"/>
      <c r="J23" s="153"/>
      <c r="K23" s="153"/>
      <c r="L23" s="153"/>
      <c r="M23" s="153"/>
      <c r="N23" s="153"/>
      <c r="O23" s="153"/>
      <c r="P23" s="153"/>
      <c r="Q23" s="153"/>
      <c r="R23" s="153"/>
      <c r="S23" s="153"/>
      <c r="T23" s="154"/>
    </row>
    <row r="24" spans="1:20" x14ac:dyDescent="0.2">
      <c r="A24" s="20"/>
      <c r="B24" s="20"/>
      <c r="C24" s="19"/>
      <c r="D24" s="19"/>
      <c r="E24" s="18" t="str">
        <f>IF(ISBLANK(B24), "", VLOOKUP(B24, Master!$A$3:$I$286, 2, FALSE))</f>
        <v/>
      </c>
      <c r="F24" s="18">
        <f t="shared" ref="F24:F35" si="8">IF(ISBLANK(B24), 0, E24/100*D24)</f>
        <v>0</v>
      </c>
      <c r="G24" s="18" t="str">
        <f>IF(ISBLANK(B24), "", VLOOKUP(B24, Master!$A$3:$I$286, 3, FALSE))</f>
        <v/>
      </c>
      <c r="H24" s="18">
        <f t="shared" si="2"/>
        <v>0</v>
      </c>
      <c r="I24" s="18" t="str">
        <f>IF(ISBLANK(B24), "", VLOOKUP(B24, Master!$A$3:$I$286, 4, FALSE))</f>
        <v/>
      </c>
      <c r="J24" s="18">
        <f t="shared" si="3"/>
        <v>0</v>
      </c>
      <c r="K24" s="18" t="str">
        <f>IF(ISBLANK(B24), "", VLOOKUP(B24, Master!$A$3:$I$286, 5, FALSE))</f>
        <v/>
      </c>
      <c r="L24" s="18">
        <f t="shared" si="4"/>
        <v>0</v>
      </c>
      <c r="M24" s="18" t="str">
        <f>IF(ISBLANK(B24), "", VLOOKUP(B24, Master!$A$3:$I$286, 6, FALSE))</f>
        <v/>
      </c>
      <c r="N24" s="18">
        <f t="shared" si="5"/>
        <v>0</v>
      </c>
      <c r="O24" s="18" t="str">
        <f>IF(ISBLANK(B24), "", VLOOKUP(B24, Master!$A$3:$I$286, 7, FALSE))</f>
        <v/>
      </c>
      <c r="P24" s="18">
        <f t="shared" si="6"/>
        <v>0</v>
      </c>
      <c r="Q24" s="44" t="str">
        <f>IF(ISBLANK(B24), "", VLOOKUP(B24, Master!$A$3:$I$286, 8, FALSE))</f>
        <v/>
      </c>
      <c r="R24" s="44">
        <f t="shared" ref="R24:R35" si="9">IF(ISBLANK(B24),0, Q24/100*T24)</f>
        <v>0</v>
      </c>
      <c r="S24" s="18">
        <f>IF(ISBLANK(B24), 0, VLOOKUP(B24, Master!$A$3:$J$286, 10, FALSE))</f>
        <v>0</v>
      </c>
      <c r="T24" s="18">
        <f t="shared" si="7"/>
        <v>0</v>
      </c>
    </row>
    <row r="25" spans="1:20" x14ac:dyDescent="0.2">
      <c r="A25" s="20"/>
      <c r="B25" s="20"/>
      <c r="C25" s="19"/>
      <c r="D25" s="19"/>
      <c r="E25" s="18" t="str">
        <f>IF(ISBLANK(B25), "", VLOOKUP(B25, Master!$A$3:$I$286, 2, FALSE))</f>
        <v/>
      </c>
      <c r="F25" s="18">
        <f t="shared" si="8"/>
        <v>0</v>
      </c>
      <c r="G25" s="18" t="str">
        <f>IF(ISBLANK(B25), "", VLOOKUP(B25, Master!$A$3:$I$286, 3, FALSE))</f>
        <v/>
      </c>
      <c r="H25" s="18">
        <f t="shared" si="2"/>
        <v>0</v>
      </c>
      <c r="I25" s="18" t="str">
        <f>IF(ISBLANK(B25), "", VLOOKUP(B25, Master!$A$3:$I$286, 4, FALSE))</f>
        <v/>
      </c>
      <c r="J25" s="18">
        <f t="shared" si="3"/>
        <v>0</v>
      </c>
      <c r="K25" s="18" t="str">
        <f>IF(ISBLANK(B25), "", VLOOKUP(B25, Master!$A$3:$I$286, 5, FALSE))</f>
        <v/>
      </c>
      <c r="L25" s="18">
        <f t="shared" si="4"/>
        <v>0</v>
      </c>
      <c r="M25" s="18" t="str">
        <f>IF(ISBLANK(B25), "", VLOOKUP(B25, Master!$A$3:$I$286, 6, FALSE))</f>
        <v/>
      </c>
      <c r="N25" s="18">
        <f t="shared" si="5"/>
        <v>0</v>
      </c>
      <c r="O25" s="18" t="str">
        <f>IF(ISBLANK(B25), "", VLOOKUP(B25, Master!$A$3:$I$286, 7, FALSE))</f>
        <v/>
      </c>
      <c r="P25" s="18">
        <f t="shared" si="6"/>
        <v>0</v>
      </c>
      <c r="Q25" s="44" t="str">
        <f>IF(ISBLANK(B25), "", VLOOKUP(B25, Master!$A$3:$I$286, 8, FALSE))</f>
        <v/>
      </c>
      <c r="R25" s="44">
        <f t="shared" si="9"/>
        <v>0</v>
      </c>
      <c r="S25" s="18">
        <f>IF(ISBLANK(B25), 0, VLOOKUP(B25, Master!$A$3:$J$286, 10, FALSE))</f>
        <v>0</v>
      </c>
      <c r="T25" s="18">
        <f t="shared" si="7"/>
        <v>0</v>
      </c>
    </row>
    <row r="26" spans="1:20" x14ac:dyDescent="0.2">
      <c r="A26" s="20"/>
      <c r="B26" s="20"/>
      <c r="C26" s="19"/>
      <c r="D26" s="19"/>
      <c r="E26" s="18" t="str">
        <f>IF(ISBLANK(B26), "", VLOOKUP(B26, Master!$A$3:$I$286, 2, FALSE))</f>
        <v/>
      </c>
      <c r="F26" s="18">
        <f t="shared" si="8"/>
        <v>0</v>
      </c>
      <c r="G26" s="18" t="str">
        <f>IF(ISBLANK(B26), "", VLOOKUP(B26, Master!$A$3:$I$286, 3, FALSE))</f>
        <v/>
      </c>
      <c r="H26" s="18">
        <f t="shared" si="2"/>
        <v>0</v>
      </c>
      <c r="I26" s="18" t="str">
        <f>IF(ISBLANK(B26), "", VLOOKUP(B26, Master!$A$3:$I$286, 4, FALSE))</f>
        <v/>
      </c>
      <c r="J26" s="18">
        <f t="shared" si="3"/>
        <v>0</v>
      </c>
      <c r="K26" s="18" t="str">
        <f>IF(ISBLANK(B26), "", VLOOKUP(B26, Master!$A$3:$I$286, 5, FALSE))</f>
        <v/>
      </c>
      <c r="L26" s="18">
        <f t="shared" si="4"/>
        <v>0</v>
      </c>
      <c r="M26" s="18" t="str">
        <f>IF(ISBLANK(B26), "", VLOOKUP(B26, Master!$A$3:$I$286, 6, FALSE))</f>
        <v/>
      </c>
      <c r="N26" s="18">
        <f t="shared" si="5"/>
        <v>0</v>
      </c>
      <c r="O26" s="18" t="str">
        <f>IF(ISBLANK(B26), "", VLOOKUP(B26, Master!$A$3:$I$286, 7, FALSE))</f>
        <v/>
      </c>
      <c r="P26" s="18">
        <f t="shared" si="6"/>
        <v>0</v>
      </c>
      <c r="Q26" s="44" t="str">
        <f>IF(ISBLANK(B26), "", VLOOKUP(B26, Master!$A$3:$I$286, 8, FALSE))</f>
        <v/>
      </c>
      <c r="R26" s="44">
        <f t="shared" si="9"/>
        <v>0</v>
      </c>
      <c r="S26" s="18">
        <f>IF(ISBLANK(B26), 0, VLOOKUP(B26, Master!$A$3:$J$286, 10, FALSE))</f>
        <v>0</v>
      </c>
      <c r="T26" s="18">
        <f t="shared" si="7"/>
        <v>0</v>
      </c>
    </row>
    <row r="27" spans="1:20" x14ac:dyDescent="0.2">
      <c r="A27" s="20"/>
      <c r="B27" s="20"/>
      <c r="C27" s="19"/>
      <c r="D27" s="19"/>
      <c r="E27" s="18" t="str">
        <f>IF(ISBLANK(B27), "", VLOOKUP(B27, Master!$A$3:$I$286, 2, FALSE))</f>
        <v/>
      </c>
      <c r="F27" s="18">
        <f t="shared" si="8"/>
        <v>0</v>
      </c>
      <c r="G27" s="18" t="str">
        <f>IF(ISBLANK(B27), "", VLOOKUP(B27, Master!$A$3:$I$286, 3, FALSE))</f>
        <v/>
      </c>
      <c r="H27" s="18">
        <f t="shared" si="2"/>
        <v>0</v>
      </c>
      <c r="I27" s="18" t="str">
        <f>IF(ISBLANK(B27), "", VLOOKUP(B27, Master!$A$3:$I$286, 4, FALSE))</f>
        <v/>
      </c>
      <c r="J27" s="18">
        <f t="shared" si="3"/>
        <v>0</v>
      </c>
      <c r="K27" s="18" t="str">
        <f>IF(ISBLANK(B27), "", VLOOKUP(B27, Master!$A$3:$I$286, 5, FALSE))</f>
        <v/>
      </c>
      <c r="L27" s="18">
        <f t="shared" si="4"/>
        <v>0</v>
      </c>
      <c r="M27" s="18" t="str">
        <f>IF(ISBLANK(B27), "", VLOOKUP(B27, Master!$A$3:$I$286, 6, FALSE))</f>
        <v/>
      </c>
      <c r="N27" s="18">
        <f t="shared" si="5"/>
        <v>0</v>
      </c>
      <c r="O27" s="18" t="str">
        <f>IF(ISBLANK(B27), "", VLOOKUP(B27, Master!$A$3:$I$286, 7, FALSE))</f>
        <v/>
      </c>
      <c r="P27" s="18">
        <f t="shared" si="6"/>
        <v>0</v>
      </c>
      <c r="Q27" s="44" t="str">
        <f>IF(ISBLANK(B27), "", VLOOKUP(B27, Master!$A$3:$I$286, 8, FALSE))</f>
        <v/>
      </c>
      <c r="R27" s="44">
        <f t="shared" si="9"/>
        <v>0</v>
      </c>
      <c r="S27" s="18">
        <f>IF(ISBLANK(B27), 0, VLOOKUP(B27, Master!$A$3:$J$286, 10, FALSE))</f>
        <v>0</v>
      </c>
      <c r="T27" s="18">
        <f t="shared" si="7"/>
        <v>0</v>
      </c>
    </row>
    <row r="28" spans="1:20" x14ac:dyDescent="0.2">
      <c r="A28" s="20"/>
      <c r="B28" s="20"/>
      <c r="C28" s="19"/>
      <c r="D28" s="19"/>
      <c r="E28" s="18" t="str">
        <f>IF(ISBLANK(B28), "", VLOOKUP(B28, Master!$A$3:$I$286, 2, FALSE))</f>
        <v/>
      </c>
      <c r="F28" s="18">
        <f t="shared" si="8"/>
        <v>0</v>
      </c>
      <c r="G28" s="18" t="str">
        <f>IF(ISBLANK(B28), "", VLOOKUP(B28, Master!$A$3:$I$286, 3, FALSE))</f>
        <v/>
      </c>
      <c r="H28" s="18">
        <f t="shared" si="2"/>
        <v>0</v>
      </c>
      <c r="I28" s="18" t="str">
        <f>IF(ISBLANK(B28), "", VLOOKUP(B28, Master!$A$3:$I$286, 4, FALSE))</f>
        <v/>
      </c>
      <c r="J28" s="18">
        <f t="shared" si="3"/>
        <v>0</v>
      </c>
      <c r="K28" s="18" t="str">
        <f>IF(ISBLANK(B28), "", VLOOKUP(B28, Master!$A$3:$I$286, 5, FALSE))</f>
        <v/>
      </c>
      <c r="L28" s="18">
        <f t="shared" si="4"/>
        <v>0</v>
      </c>
      <c r="M28" s="18" t="str">
        <f>IF(ISBLANK(B28), "", VLOOKUP(B28, Master!$A$3:$I$286, 6, FALSE))</f>
        <v/>
      </c>
      <c r="N28" s="18">
        <f t="shared" si="5"/>
        <v>0</v>
      </c>
      <c r="O28" s="18" t="str">
        <f>IF(ISBLANK(B28), "", VLOOKUP(B28, Master!$A$3:$I$286, 7, FALSE))</f>
        <v/>
      </c>
      <c r="P28" s="18">
        <f t="shared" si="6"/>
        <v>0</v>
      </c>
      <c r="Q28" s="44" t="str">
        <f>IF(ISBLANK(B28), "", VLOOKUP(B28, Master!$A$3:$I$286, 8, FALSE))</f>
        <v/>
      </c>
      <c r="R28" s="44">
        <f t="shared" si="9"/>
        <v>0</v>
      </c>
      <c r="S28" s="18">
        <f>IF(ISBLANK(B28), 0, VLOOKUP(B28, Master!$A$3:$J$286, 10, FALSE))</f>
        <v>0</v>
      </c>
      <c r="T28" s="18">
        <f t="shared" si="7"/>
        <v>0</v>
      </c>
    </row>
    <row r="29" spans="1:20" x14ac:dyDescent="0.2">
      <c r="A29" s="20"/>
      <c r="B29" s="20"/>
      <c r="C29" s="19"/>
      <c r="D29" s="19"/>
      <c r="E29" s="18" t="str">
        <f>IF(ISBLANK(B29), "", VLOOKUP(B29, Master!$A$3:$I$286, 2, FALSE))</f>
        <v/>
      </c>
      <c r="F29" s="18">
        <f t="shared" si="8"/>
        <v>0</v>
      </c>
      <c r="G29" s="18" t="str">
        <f>IF(ISBLANK(B29), "", VLOOKUP(B29, Master!$A$3:$I$286, 3, FALSE))</f>
        <v/>
      </c>
      <c r="H29" s="18">
        <f t="shared" si="2"/>
        <v>0</v>
      </c>
      <c r="I29" s="18" t="str">
        <f>IF(ISBLANK(B29), "", VLOOKUP(B29, Master!$A$3:$I$286, 4, FALSE))</f>
        <v/>
      </c>
      <c r="J29" s="18">
        <f t="shared" si="3"/>
        <v>0</v>
      </c>
      <c r="K29" s="18" t="str">
        <f>IF(ISBLANK(B29), "", VLOOKUP(B29, Master!$A$3:$I$286, 5, FALSE))</f>
        <v/>
      </c>
      <c r="L29" s="18">
        <f t="shared" si="4"/>
        <v>0</v>
      </c>
      <c r="M29" s="18" t="str">
        <f>IF(ISBLANK(B29), "", VLOOKUP(B29, Master!$A$3:$I$286, 6, FALSE))</f>
        <v/>
      </c>
      <c r="N29" s="18">
        <f t="shared" si="5"/>
        <v>0</v>
      </c>
      <c r="O29" s="18" t="str">
        <f>IF(ISBLANK(B29), "", VLOOKUP(B29, Master!$A$3:$I$286, 7, FALSE))</f>
        <v/>
      </c>
      <c r="P29" s="18">
        <f t="shared" si="6"/>
        <v>0</v>
      </c>
      <c r="Q29" s="44" t="str">
        <f>IF(ISBLANK(B29), "", VLOOKUP(B29, Master!$A$3:$I$286, 8, FALSE))</f>
        <v/>
      </c>
      <c r="R29" s="44">
        <f t="shared" si="9"/>
        <v>0</v>
      </c>
      <c r="S29" s="18">
        <f>IF(ISBLANK(B29), 0, VLOOKUP(B29, Master!$A$3:$J$286, 10, FALSE))</f>
        <v>0</v>
      </c>
      <c r="T29" s="18">
        <f t="shared" si="7"/>
        <v>0</v>
      </c>
    </row>
    <row r="30" spans="1:20" x14ac:dyDescent="0.2">
      <c r="A30" s="20"/>
      <c r="B30" s="20"/>
      <c r="C30" s="19"/>
      <c r="D30" s="19"/>
      <c r="E30" s="18" t="str">
        <f>IF(ISBLANK(B30), "", VLOOKUP(B30, Master!$A$3:$I$286, 2, FALSE))</f>
        <v/>
      </c>
      <c r="F30" s="18">
        <f t="shared" si="8"/>
        <v>0</v>
      </c>
      <c r="G30" s="18" t="str">
        <f>IF(ISBLANK(B30), "", VLOOKUP(B30, Master!$A$3:$I$286, 3, FALSE))</f>
        <v/>
      </c>
      <c r="H30" s="18">
        <f t="shared" si="2"/>
        <v>0</v>
      </c>
      <c r="I30" s="18" t="str">
        <f>IF(ISBLANK(B30), "", VLOOKUP(B30, Master!$A$3:$I$286, 4, FALSE))</f>
        <v/>
      </c>
      <c r="J30" s="18">
        <f t="shared" si="3"/>
        <v>0</v>
      </c>
      <c r="K30" s="18" t="str">
        <f>IF(ISBLANK(B30), "", VLOOKUP(B30, Master!$A$3:$I$286, 5, FALSE))</f>
        <v/>
      </c>
      <c r="L30" s="18">
        <f t="shared" si="4"/>
        <v>0</v>
      </c>
      <c r="M30" s="18" t="str">
        <f>IF(ISBLANK(B30), "", VLOOKUP(B30, Master!$A$3:$I$286, 6, FALSE))</f>
        <v/>
      </c>
      <c r="N30" s="18">
        <f t="shared" si="5"/>
        <v>0</v>
      </c>
      <c r="O30" s="18" t="str">
        <f>IF(ISBLANK(B30), "", VLOOKUP(B30, Master!$A$3:$I$286, 7, FALSE))</f>
        <v/>
      </c>
      <c r="P30" s="18">
        <f t="shared" si="6"/>
        <v>0</v>
      </c>
      <c r="Q30" s="44" t="str">
        <f>IF(ISBLANK(B30), "", VLOOKUP(B30, Master!$A$3:$I$286, 8, FALSE))</f>
        <v/>
      </c>
      <c r="R30" s="44">
        <f t="shared" si="9"/>
        <v>0</v>
      </c>
      <c r="S30" s="18">
        <f>IF(ISBLANK(B30), 0, VLOOKUP(B30, Master!$A$3:$J$286, 10, FALSE))</f>
        <v>0</v>
      </c>
      <c r="T30" s="18">
        <f t="shared" si="7"/>
        <v>0</v>
      </c>
    </row>
    <row r="31" spans="1:20" x14ac:dyDescent="0.2">
      <c r="A31" s="20"/>
      <c r="B31" s="20"/>
      <c r="C31" s="19"/>
      <c r="D31" s="19"/>
      <c r="E31" s="18" t="str">
        <f>IF(ISBLANK(B31), "", VLOOKUP(B31, Master!$A$3:$I$286, 2, FALSE))</f>
        <v/>
      </c>
      <c r="F31" s="18">
        <f t="shared" si="8"/>
        <v>0</v>
      </c>
      <c r="G31" s="18" t="str">
        <f>IF(ISBLANK(B31), "", VLOOKUP(B31, Master!$A$3:$I$286, 3, FALSE))</f>
        <v/>
      </c>
      <c r="H31" s="18">
        <f t="shared" si="2"/>
        <v>0</v>
      </c>
      <c r="I31" s="18" t="str">
        <f>IF(ISBLANK(B31), "", VLOOKUP(B31, Master!$A$3:$I$286, 4, FALSE))</f>
        <v/>
      </c>
      <c r="J31" s="18">
        <f t="shared" si="3"/>
        <v>0</v>
      </c>
      <c r="K31" s="18" t="str">
        <f>IF(ISBLANK(B31), "", VLOOKUP(B31, Master!$A$3:$I$286, 5, FALSE))</f>
        <v/>
      </c>
      <c r="L31" s="18">
        <f t="shared" si="4"/>
        <v>0</v>
      </c>
      <c r="M31" s="18" t="str">
        <f>IF(ISBLANK(B31), "", VLOOKUP(B31, Master!$A$3:$I$286, 6, FALSE))</f>
        <v/>
      </c>
      <c r="N31" s="18">
        <f t="shared" si="5"/>
        <v>0</v>
      </c>
      <c r="O31" s="18" t="str">
        <f>IF(ISBLANK(B31), "", VLOOKUP(B31, Master!$A$3:$I$286, 7, FALSE))</f>
        <v/>
      </c>
      <c r="P31" s="18">
        <f t="shared" si="6"/>
        <v>0</v>
      </c>
      <c r="Q31" s="44" t="str">
        <f>IF(ISBLANK(B31), "", VLOOKUP(B31, Master!$A$3:$I$286, 8, FALSE))</f>
        <v/>
      </c>
      <c r="R31" s="44">
        <f t="shared" si="9"/>
        <v>0</v>
      </c>
      <c r="S31" s="18">
        <f>IF(ISBLANK(B31), 0, VLOOKUP(B31, Master!$A$3:$J$286, 10, FALSE))</f>
        <v>0</v>
      </c>
      <c r="T31" s="18">
        <f t="shared" si="7"/>
        <v>0</v>
      </c>
    </row>
    <row r="32" spans="1:20" x14ac:dyDescent="0.2">
      <c r="A32" s="20"/>
      <c r="B32" s="20"/>
      <c r="C32" s="19"/>
      <c r="D32" s="19"/>
      <c r="E32" s="18" t="str">
        <f>IF(ISBLANK(B32), "", VLOOKUP(B32, Master!$A$3:$I$286, 2, FALSE))</f>
        <v/>
      </c>
      <c r="F32" s="18">
        <f t="shared" si="8"/>
        <v>0</v>
      </c>
      <c r="G32" s="18" t="str">
        <f>IF(ISBLANK(B32), "", VLOOKUP(B32, Master!$A$3:$I$286, 3, FALSE))</f>
        <v/>
      </c>
      <c r="H32" s="18">
        <f t="shared" si="2"/>
        <v>0</v>
      </c>
      <c r="I32" s="18" t="str">
        <f>IF(ISBLANK(B32), "", VLOOKUP(B32, Master!$A$3:$I$286, 4, FALSE))</f>
        <v/>
      </c>
      <c r="J32" s="18">
        <f t="shared" si="3"/>
        <v>0</v>
      </c>
      <c r="K32" s="18" t="str">
        <f>IF(ISBLANK(B32), "", VLOOKUP(B32, Master!$A$3:$I$286, 5, FALSE))</f>
        <v/>
      </c>
      <c r="L32" s="18">
        <f t="shared" si="4"/>
        <v>0</v>
      </c>
      <c r="M32" s="18" t="str">
        <f>IF(ISBLANK(B32), "", VLOOKUP(B32, Master!$A$3:$I$286, 6, FALSE))</f>
        <v/>
      </c>
      <c r="N32" s="18">
        <f t="shared" si="5"/>
        <v>0</v>
      </c>
      <c r="O32" s="18" t="str">
        <f>IF(ISBLANK(B32), "", VLOOKUP(B32, Master!$A$3:$I$286, 7, FALSE))</f>
        <v/>
      </c>
      <c r="P32" s="18">
        <f t="shared" si="6"/>
        <v>0</v>
      </c>
      <c r="Q32" s="44" t="str">
        <f>IF(ISBLANK(B32), "", VLOOKUP(B32, Master!$A$3:$I$286, 8, FALSE))</f>
        <v/>
      </c>
      <c r="R32" s="44">
        <f t="shared" si="9"/>
        <v>0</v>
      </c>
      <c r="S32" s="18">
        <f>IF(ISBLANK(B32), 0, VLOOKUP(B32, Master!$A$3:$J$286, 10, FALSE))</f>
        <v>0</v>
      </c>
      <c r="T32" s="18">
        <f t="shared" si="7"/>
        <v>0</v>
      </c>
    </row>
    <row r="33" spans="1:21" x14ac:dyDescent="0.2">
      <c r="A33" s="20"/>
      <c r="B33" s="20"/>
      <c r="C33" s="19"/>
      <c r="D33" s="19"/>
      <c r="E33" s="18" t="str">
        <f>IF(ISBLANK(B33), "", VLOOKUP(B33, Master!$A$3:$I$286, 2, FALSE))</f>
        <v/>
      </c>
      <c r="F33" s="18">
        <f t="shared" si="8"/>
        <v>0</v>
      </c>
      <c r="G33" s="18" t="str">
        <f>IF(ISBLANK(B33), "", VLOOKUP(B33, Master!$A$3:$I$286, 3, FALSE))</f>
        <v/>
      </c>
      <c r="H33" s="18">
        <f t="shared" si="2"/>
        <v>0</v>
      </c>
      <c r="I33" s="18" t="str">
        <f>IF(ISBLANK(B33), "", VLOOKUP(B33, Master!$A$3:$I$286, 4, FALSE))</f>
        <v/>
      </c>
      <c r="J33" s="18">
        <f t="shared" si="3"/>
        <v>0</v>
      </c>
      <c r="K33" s="18" t="str">
        <f>IF(ISBLANK(B33), "", VLOOKUP(B33, Master!$A$3:$I$286, 5, FALSE))</f>
        <v/>
      </c>
      <c r="L33" s="18">
        <f t="shared" si="4"/>
        <v>0</v>
      </c>
      <c r="M33" s="18" t="str">
        <f>IF(ISBLANK(B33), "", VLOOKUP(B33, Master!$A$3:$I$286, 6, FALSE))</f>
        <v/>
      </c>
      <c r="N33" s="18">
        <f t="shared" si="5"/>
        <v>0</v>
      </c>
      <c r="O33" s="18" t="str">
        <f>IF(ISBLANK(B33), "", VLOOKUP(B33, Master!$A$3:$I$286, 7, FALSE))</f>
        <v/>
      </c>
      <c r="P33" s="18">
        <f t="shared" si="6"/>
        <v>0</v>
      </c>
      <c r="Q33" s="44" t="str">
        <f>IF(ISBLANK(B33), "", VLOOKUP(B33, Master!$A$3:$I$286, 8, FALSE))</f>
        <v/>
      </c>
      <c r="R33" s="44">
        <f t="shared" si="9"/>
        <v>0</v>
      </c>
      <c r="S33" s="18">
        <f>IF(ISBLANK(B33), 0, VLOOKUP(B33, Master!$A$3:$J$286, 10, FALSE))</f>
        <v>0</v>
      </c>
      <c r="T33" s="18">
        <f t="shared" si="7"/>
        <v>0</v>
      </c>
    </row>
    <row r="34" spans="1:21" x14ac:dyDescent="0.2">
      <c r="A34" s="20"/>
      <c r="B34" s="20"/>
      <c r="C34" s="19"/>
      <c r="D34" s="19"/>
      <c r="E34" s="18" t="str">
        <f>IF(ISBLANK(B34), "", VLOOKUP(B34, Master!$A$3:$I$286, 2, FALSE))</f>
        <v/>
      </c>
      <c r="F34" s="18">
        <f t="shared" si="8"/>
        <v>0</v>
      </c>
      <c r="G34" s="18" t="str">
        <f>IF(ISBLANK(B34), "", VLOOKUP(B34, Master!$A$3:$I$286, 3, FALSE))</f>
        <v/>
      </c>
      <c r="H34" s="18">
        <f t="shared" si="2"/>
        <v>0</v>
      </c>
      <c r="I34" s="18" t="str">
        <f>IF(ISBLANK(B34), "", VLOOKUP(B34, Master!$A$3:$I$286, 4, FALSE))</f>
        <v/>
      </c>
      <c r="J34" s="18">
        <f t="shared" si="3"/>
        <v>0</v>
      </c>
      <c r="K34" s="18" t="str">
        <f>IF(ISBLANK(B34), "", VLOOKUP(B34, Master!$A$3:$I$286, 5, FALSE))</f>
        <v/>
      </c>
      <c r="L34" s="18">
        <f t="shared" si="4"/>
        <v>0</v>
      </c>
      <c r="M34" s="18" t="str">
        <f>IF(ISBLANK(B34), "", VLOOKUP(B34, Master!$A$3:$I$286, 6, FALSE))</f>
        <v/>
      </c>
      <c r="N34" s="18">
        <f t="shared" si="5"/>
        <v>0</v>
      </c>
      <c r="O34" s="18" t="str">
        <f>IF(ISBLANK(B34), "", VLOOKUP(B34, Master!$A$3:$I$286, 7, FALSE))</f>
        <v/>
      </c>
      <c r="P34" s="18">
        <f t="shared" si="6"/>
        <v>0</v>
      </c>
      <c r="Q34" s="44" t="str">
        <f>IF(ISBLANK(B34), "", VLOOKUP(B34, Master!$A$3:$I$286, 8, FALSE))</f>
        <v/>
      </c>
      <c r="R34" s="44">
        <f t="shared" si="9"/>
        <v>0</v>
      </c>
      <c r="S34" s="18">
        <f>IF(ISBLANK(B34), 0, VLOOKUP(B34, Master!$A$3:$J$286, 10, FALSE))</f>
        <v>0</v>
      </c>
      <c r="T34" s="18">
        <f t="shared" si="7"/>
        <v>0</v>
      </c>
    </row>
    <row r="35" spans="1:21" x14ac:dyDescent="0.2">
      <c r="A35" s="20"/>
      <c r="B35" s="20"/>
      <c r="C35" s="19"/>
      <c r="D35" s="19"/>
      <c r="E35" s="18" t="str">
        <f>IF(ISBLANK(B35), "", VLOOKUP(B35, Master!$A$3:$I$286, 2, FALSE))</f>
        <v/>
      </c>
      <c r="F35" s="18">
        <f t="shared" si="8"/>
        <v>0</v>
      </c>
      <c r="G35" s="18" t="str">
        <f>IF(ISBLANK(B35), "", VLOOKUP(B35, Master!$A$3:$I$286, 3, FALSE))</f>
        <v/>
      </c>
      <c r="H35" s="18">
        <f t="shared" si="2"/>
        <v>0</v>
      </c>
      <c r="I35" s="18" t="str">
        <f>IF(ISBLANK(B35), "", VLOOKUP(B35, Master!$A$3:$I$286, 4, FALSE))</f>
        <v/>
      </c>
      <c r="J35" s="18">
        <f t="shared" si="3"/>
        <v>0</v>
      </c>
      <c r="K35" s="18" t="str">
        <f>IF(ISBLANK(B35), "", VLOOKUP(B35, Master!$A$3:$I$286, 5, FALSE))</f>
        <v/>
      </c>
      <c r="L35" s="18">
        <f t="shared" si="4"/>
        <v>0</v>
      </c>
      <c r="M35" s="18" t="str">
        <f>IF(ISBLANK(B35), "", VLOOKUP(B35, Master!$A$3:$I$286, 6, FALSE))</f>
        <v/>
      </c>
      <c r="N35" s="18">
        <f t="shared" si="5"/>
        <v>0</v>
      </c>
      <c r="O35" s="18" t="str">
        <f>IF(ISBLANK(B35), "", VLOOKUP(B35, Master!$A$3:$I$286, 7, FALSE))</f>
        <v/>
      </c>
      <c r="P35" s="18">
        <f t="shared" si="6"/>
        <v>0</v>
      </c>
      <c r="Q35" s="44" t="str">
        <f>IF(ISBLANK(B35), "", VLOOKUP(B35, Master!$A$3:$I$286, 8, FALSE))</f>
        <v/>
      </c>
      <c r="R35" s="44">
        <f t="shared" si="9"/>
        <v>0</v>
      </c>
      <c r="S35" s="18">
        <f>IF(ISBLANK(B35), 0, VLOOKUP(B35, Master!$A$3:$J$286, 10, FALSE))</f>
        <v>0</v>
      </c>
      <c r="T35" s="18">
        <f t="shared" si="7"/>
        <v>0</v>
      </c>
    </row>
    <row r="36" spans="1:21" x14ac:dyDescent="0.2">
      <c r="B36" s="56"/>
      <c r="C36" s="51" t="s">
        <v>13</v>
      </c>
      <c r="D36" s="52">
        <f>SUM(D11:D35)</f>
        <v>0</v>
      </c>
      <c r="E36" s="52">
        <f t="shared" ref="E36:R36" si="10">SUM(E11:E35)</f>
        <v>0</v>
      </c>
      <c r="F36" s="52">
        <f t="shared" si="10"/>
        <v>0</v>
      </c>
      <c r="G36" s="52">
        <f t="shared" si="10"/>
        <v>0</v>
      </c>
      <c r="H36" s="52">
        <f t="shared" si="10"/>
        <v>0</v>
      </c>
      <c r="I36" s="52">
        <f t="shared" si="10"/>
        <v>0</v>
      </c>
      <c r="J36" s="52">
        <f t="shared" si="10"/>
        <v>0</v>
      </c>
      <c r="K36" s="52">
        <f t="shared" si="10"/>
        <v>0</v>
      </c>
      <c r="L36" s="52">
        <f t="shared" si="10"/>
        <v>0</v>
      </c>
      <c r="M36" s="52">
        <f t="shared" si="10"/>
        <v>0</v>
      </c>
      <c r="N36" s="52">
        <f t="shared" si="10"/>
        <v>0</v>
      </c>
      <c r="O36" s="52">
        <f t="shared" si="10"/>
        <v>0</v>
      </c>
      <c r="P36" s="52">
        <f t="shared" si="10"/>
        <v>0</v>
      </c>
      <c r="Q36" s="52">
        <f t="shared" si="10"/>
        <v>0</v>
      </c>
      <c r="R36" s="53">
        <f t="shared" si="10"/>
        <v>0</v>
      </c>
      <c r="S36" s="53"/>
      <c r="T36" s="54"/>
    </row>
    <row r="37" spans="1:21" s="2" customFormat="1" x14ac:dyDescent="0.2">
      <c r="F37" s="3">
        <f t="shared" ref="F37:P37" si="11">F36-F8</f>
        <v>-600</v>
      </c>
      <c r="G37" s="3"/>
      <c r="H37" s="3">
        <f t="shared" si="11"/>
        <v>-25</v>
      </c>
      <c r="I37" s="3"/>
      <c r="J37" s="3">
        <f t="shared" si="11"/>
        <v>-300</v>
      </c>
      <c r="K37" s="3"/>
      <c r="L37" s="3">
        <f t="shared" si="11"/>
        <v>-15</v>
      </c>
      <c r="M37" s="3"/>
      <c r="N37" s="3">
        <f t="shared" si="11"/>
        <v>-8</v>
      </c>
      <c r="O37" s="3"/>
      <c r="P37" s="3">
        <f t="shared" si="11"/>
        <v>-3</v>
      </c>
      <c r="Q37" s="3"/>
      <c r="T37" s="12"/>
    </row>
    <row r="38" spans="1:21" x14ac:dyDescent="0.2">
      <c r="G38" s="1"/>
    </row>
    <row r="39" spans="1:21" x14ac:dyDescent="0.2">
      <c r="G39" s="1"/>
    </row>
    <row r="40" spans="1:21" ht="12.75" customHeight="1" x14ac:dyDescent="0.2">
      <c r="B40" s="155" t="s">
        <v>207</v>
      </c>
      <c r="C40" s="156"/>
      <c r="D40" s="145"/>
      <c r="E40" s="146"/>
      <c r="F40" s="147"/>
      <c r="G40" s="43"/>
      <c r="L40" s="148" t="s">
        <v>169</v>
      </c>
      <c r="M40" s="148"/>
      <c r="N40" s="148"/>
      <c r="O40" s="148"/>
      <c r="P40" s="148"/>
      <c r="Q40" s="148"/>
      <c r="R40" s="148"/>
      <c r="S40" s="32"/>
      <c r="T40" s="32"/>
      <c r="U40" s="13"/>
    </row>
    <row r="41" spans="1:21" ht="38.25" x14ac:dyDescent="0.2">
      <c r="B41" s="8"/>
      <c r="C41" s="37" t="s">
        <v>168</v>
      </c>
      <c r="D41" s="36" t="s">
        <v>203</v>
      </c>
      <c r="F41" s="48" t="s">
        <v>209</v>
      </c>
      <c r="H41" s="38"/>
      <c r="I41" s="38"/>
      <c r="J41" s="32"/>
      <c r="K41" s="32"/>
      <c r="L41" s="148"/>
      <c r="M41" s="148"/>
      <c r="N41" s="148"/>
      <c r="O41" s="148"/>
      <c r="P41" s="148"/>
      <c r="Q41" s="148"/>
      <c r="R41" s="148"/>
      <c r="S41" s="32"/>
    </row>
    <row r="42" spans="1:21" x14ac:dyDescent="0.2">
      <c r="B42" s="33" t="s">
        <v>19</v>
      </c>
      <c r="C42" s="34"/>
      <c r="D42" s="34"/>
      <c r="F42" s="35"/>
      <c r="J42" s="32"/>
      <c r="K42" s="32"/>
      <c r="L42" s="32"/>
      <c r="M42" s="32"/>
      <c r="N42" s="32"/>
      <c r="O42" s="32"/>
      <c r="P42" s="32"/>
      <c r="Q42" s="32"/>
      <c r="R42" s="32"/>
      <c r="S42" s="32"/>
    </row>
    <row r="43" spans="1:21" x14ac:dyDescent="0.2">
      <c r="B43" s="46">
        <f>B11</f>
        <v>0</v>
      </c>
      <c r="C43" s="20"/>
      <c r="D43" s="18">
        <f t="shared" ref="D43:D54" si="12">T11*$D$40</f>
        <v>0</v>
      </c>
      <c r="F43" s="47">
        <f>R11*D40</f>
        <v>0</v>
      </c>
    </row>
    <row r="44" spans="1:21" x14ac:dyDescent="0.2">
      <c r="B44" s="46">
        <f t="shared" ref="B44:B54" si="13">B12</f>
        <v>0</v>
      </c>
      <c r="C44" s="20"/>
      <c r="D44" s="18">
        <f t="shared" si="12"/>
        <v>0</v>
      </c>
      <c r="F44" s="47">
        <f>R12*D40</f>
        <v>0</v>
      </c>
    </row>
    <row r="45" spans="1:21" x14ac:dyDescent="0.2">
      <c r="B45" s="46">
        <f t="shared" si="13"/>
        <v>0</v>
      </c>
      <c r="C45" s="20"/>
      <c r="D45" s="18">
        <f t="shared" si="12"/>
        <v>0</v>
      </c>
      <c r="F45" s="47">
        <f>R13*D40</f>
        <v>0</v>
      </c>
    </row>
    <row r="46" spans="1:21" x14ac:dyDescent="0.2">
      <c r="B46" s="46">
        <f t="shared" si="13"/>
        <v>0</v>
      </c>
      <c r="C46" s="20"/>
      <c r="D46" s="18">
        <f t="shared" si="12"/>
        <v>0</v>
      </c>
      <c r="F46" s="47">
        <f>R14*D40</f>
        <v>0</v>
      </c>
    </row>
    <row r="47" spans="1:21" x14ac:dyDescent="0.2">
      <c r="B47" s="46">
        <f t="shared" si="13"/>
        <v>0</v>
      </c>
      <c r="C47" s="20"/>
      <c r="D47" s="18">
        <f t="shared" si="12"/>
        <v>0</v>
      </c>
      <c r="F47" s="47">
        <f>R15*D40</f>
        <v>0</v>
      </c>
    </row>
    <row r="48" spans="1:21" x14ac:dyDescent="0.2">
      <c r="B48" s="46">
        <f t="shared" si="13"/>
        <v>0</v>
      </c>
      <c r="C48" s="20"/>
      <c r="D48" s="18">
        <f t="shared" si="12"/>
        <v>0</v>
      </c>
      <c r="F48" s="47">
        <f>R16*D40</f>
        <v>0</v>
      </c>
    </row>
    <row r="49" spans="2:9" x14ac:dyDescent="0.2">
      <c r="B49" s="46">
        <f t="shared" si="13"/>
        <v>0</v>
      </c>
      <c r="C49" s="20"/>
      <c r="D49" s="18">
        <f t="shared" si="12"/>
        <v>0</v>
      </c>
      <c r="F49" s="47">
        <f>R17*D40</f>
        <v>0</v>
      </c>
    </row>
    <row r="50" spans="2:9" x14ac:dyDescent="0.2">
      <c r="B50" s="46">
        <f t="shared" si="13"/>
        <v>0</v>
      </c>
      <c r="C50" s="20"/>
      <c r="D50" s="18">
        <f t="shared" si="12"/>
        <v>0</v>
      </c>
      <c r="F50" s="47">
        <f>R18*D40</f>
        <v>0</v>
      </c>
    </row>
    <row r="51" spans="2:9" x14ac:dyDescent="0.2">
      <c r="B51" s="46">
        <f t="shared" si="13"/>
        <v>0</v>
      </c>
      <c r="C51" s="20"/>
      <c r="D51" s="18">
        <f t="shared" si="12"/>
        <v>0</v>
      </c>
      <c r="F51" s="47">
        <f>R21*D40</f>
        <v>0</v>
      </c>
    </row>
    <row r="52" spans="2:9" x14ac:dyDescent="0.2">
      <c r="B52" s="46">
        <f t="shared" si="13"/>
        <v>0</v>
      </c>
      <c r="C52" s="20"/>
      <c r="D52" s="18">
        <f t="shared" si="12"/>
        <v>0</v>
      </c>
      <c r="F52" s="47">
        <f>R20*D40</f>
        <v>0</v>
      </c>
    </row>
    <row r="53" spans="2:9" x14ac:dyDescent="0.2">
      <c r="B53" s="46">
        <f t="shared" si="13"/>
        <v>0</v>
      </c>
      <c r="C53" s="20"/>
      <c r="D53" s="18">
        <f t="shared" si="12"/>
        <v>0</v>
      </c>
      <c r="F53" s="47">
        <f>R21*D40</f>
        <v>0</v>
      </c>
    </row>
    <row r="54" spans="2:9" x14ac:dyDescent="0.2">
      <c r="B54" s="46">
        <f t="shared" si="13"/>
        <v>0</v>
      </c>
      <c r="C54" s="20"/>
      <c r="D54" s="18">
        <f t="shared" si="12"/>
        <v>0</v>
      </c>
      <c r="F54" s="47">
        <f>R22*D40</f>
        <v>0</v>
      </c>
    </row>
    <row r="55" spans="2:9" x14ac:dyDescent="0.2">
      <c r="B55" s="33" t="str">
        <f>A23</f>
        <v>Snack</v>
      </c>
      <c r="C55" s="34"/>
      <c r="D55" s="34"/>
      <c r="F55" s="49"/>
    </row>
    <row r="56" spans="2:9" x14ac:dyDescent="0.2">
      <c r="B56" s="18">
        <f t="shared" ref="B56:B67" si="14">B24</f>
        <v>0</v>
      </c>
      <c r="C56" s="20"/>
      <c r="D56" s="18">
        <f t="shared" ref="D56:D67" si="15">T24*$D$40</f>
        <v>0</v>
      </c>
      <c r="F56" s="47">
        <f>R24*D40</f>
        <v>0</v>
      </c>
      <c r="H56" s="14"/>
      <c r="I56" s="14"/>
    </row>
    <row r="57" spans="2:9" x14ac:dyDescent="0.2">
      <c r="B57" s="18">
        <f t="shared" si="14"/>
        <v>0</v>
      </c>
      <c r="C57" s="20"/>
      <c r="D57" s="18">
        <f t="shared" si="15"/>
        <v>0</v>
      </c>
      <c r="F57" s="47">
        <f>R25*D40</f>
        <v>0</v>
      </c>
    </row>
    <row r="58" spans="2:9" x14ac:dyDescent="0.2">
      <c r="B58" s="18">
        <f t="shared" si="14"/>
        <v>0</v>
      </c>
      <c r="C58" s="20"/>
      <c r="D58" s="18">
        <f t="shared" si="15"/>
        <v>0</v>
      </c>
      <c r="F58" s="47">
        <f>R26*D40</f>
        <v>0</v>
      </c>
    </row>
    <row r="59" spans="2:9" x14ac:dyDescent="0.2">
      <c r="B59" s="18">
        <f t="shared" si="14"/>
        <v>0</v>
      </c>
      <c r="C59" s="20"/>
      <c r="D59" s="18">
        <f t="shared" si="15"/>
        <v>0</v>
      </c>
      <c r="F59" s="47">
        <f>R27*D40</f>
        <v>0</v>
      </c>
    </row>
    <row r="60" spans="2:9" x14ac:dyDescent="0.2">
      <c r="B60" s="18">
        <f t="shared" si="14"/>
        <v>0</v>
      </c>
      <c r="C60" s="20"/>
      <c r="D60" s="18">
        <f t="shared" si="15"/>
        <v>0</v>
      </c>
      <c r="F60" s="47">
        <f>R28*D40</f>
        <v>0</v>
      </c>
    </row>
    <row r="61" spans="2:9" x14ac:dyDescent="0.2">
      <c r="B61" s="18">
        <f t="shared" si="14"/>
        <v>0</v>
      </c>
      <c r="C61" s="20"/>
      <c r="D61" s="18">
        <f t="shared" si="15"/>
        <v>0</v>
      </c>
      <c r="F61" s="47">
        <f>R29*D40</f>
        <v>0</v>
      </c>
    </row>
    <row r="62" spans="2:9" x14ac:dyDescent="0.2">
      <c r="B62" s="18">
        <f t="shared" si="14"/>
        <v>0</v>
      </c>
      <c r="C62" s="20"/>
      <c r="D62" s="18">
        <f t="shared" si="15"/>
        <v>0</v>
      </c>
      <c r="F62" s="47">
        <f>R30*D40</f>
        <v>0</v>
      </c>
    </row>
    <row r="63" spans="2:9" x14ac:dyDescent="0.2">
      <c r="B63" s="18">
        <f t="shared" si="14"/>
        <v>0</v>
      </c>
      <c r="C63" s="20"/>
      <c r="D63" s="18">
        <f t="shared" si="15"/>
        <v>0</v>
      </c>
      <c r="F63" s="47">
        <f>R31*D40</f>
        <v>0</v>
      </c>
    </row>
    <row r="64" spans="2:9" x14ac:dyDescent="0.2">
      <c r="B64" s="18">
        <f t="shared" si="14"/>
        <v>0</v>
      </c>
      <c r="C64" s="20"/>
      <c r="D64" s="18">
        <f t="shared" si="15"/>
        <v>0</v>
      </c>
      <c r="F64" s="47">
        <f>R32*D40</f>
        <v>0</v>
      </c>
    </row>
    <row r="65" spans="1:6" x14ac:dyDescent="0.2">
      <c r="B65" s="18">
        <f t="shared" si="14"/>
        <v>0</v>
      </c>
      <c r="C65" s="20"/>
      <c r="D65" s="18">
        <f t="shared" si="15"/>
        <v>0</v>
      </c>
      <c r="F65" s="47">
        <f>R33*D40</f>
        <v>0</v>
      </c>
    </row>
    <row r="66" spans="1:6" x14ac:dyDescent="0.2">
      <c r="B66" s="18">
        <f t="shared" si="14"/>
        <v>0</v>
      </c>
      <c r="C66" s="20"/>
      <c r="D66" s="18">
        <f t="shared" si="15"/>
        <v>0</v>
      </c>
      <c r="F66" s="47">
        <f>R34*D40</f>
        <v>0</v>
      </c>
    </row>
    <row r="67" spans="1:6" x14ac:dyDescent="0.2">
      <c r="B67" s="18">
        <f t="shared" si="14"/>
        <v>0</v>
      </c>
      <c r="C67" s="20"/>
      <c r="D67" s="18">
        <f t="shared" si="15"/>
        <v>0</v>
      </c>
      <c r="F67" s="47">
        <f>R35*D40</f>
        <v>0</v>
      </c>
    </row>
    <row r="68" spans="1:6" x14ac:dyDescent="0.2">
      <c r="F68" s="55">
        <f>SUM(F43:F67)</f>
        <v>0</v>
      </c>
    </row>
    <row r="69" spans="1:6" x14ac:dyDescent="0.2">
      <c r="A69" s="1" t="s">
        <v>336</v>
      </c>
    </row>
  </sheetData>
  <sheetProtection algorithmName="SHA-512" hashValue="txF1L1QypYU2g3NmVpcrViSSpnAve0ieSjyGNW0svlX0bx4YFbdVS34+aJMd5BsVg3+Kb2+FQ0aLNaZPDozeRQ==" saltValue="YGbSc+x8aGKZIvqQvUtgVw==" spinCount="100000" sheet="1" objects="1" scenarios="1"/>
  <mergeCells count="9">
    <mergeCell ref="L40:R41"/>
    <mergeCell ref="D40:F40"/>
    <mergeCell ref="B40:C40"/>
    <mergeCell ref="R7:R9"/>
    <mergeCell ref="B1:T1"/>
    <mergeCell ref="B3:T3"/>
    <mergeCell ref="N5:R5"/>
    <mergeCell ref="A10:T10"/>
    <mergeCell ref="A23:T23"/>
  </mergeCells>
  <pageMargins left="0.39" right="0.4" top="0.5" bottom="1" header="0.5" footer="0.5"/>
  <headerFooter alignWithMargins="0"/>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INDIRECT(HLOOKUP(A11, Food_List!$1:$2, 2, FALSE))</xm:f>
          </x14:formula1>
          <xm:sqref>B11:B22 B24:B35</xm:sqref>
        </x14:dataValidation>
        <x14:dataValidation type="list" allowBlank="1" showInputMessage="1" showErrorMessage="1">
          <x14:formula1>
            <xm:f>Food_List!$1:$1</xm:f>
          </x14:formula1>
          <xm:sqref>A11:A22 A24:A35</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topLeftCell="A42" zoomScale="90" zoomScaleNormal="90" zoomScalePageLayoutView="90" workbookViewId="0">
      <selection activeCell="A69" sqref="A69"/>
    </sheetView>
  </sheetViews>
  <sheetFormatPr defaultColWidth="8.7109375" defaultRowHeight="12.75" x14ac:dyDescent="0.2"/>
  <cols>
    <col min="1" max="1" width="35.42578125" style="1" customWidth="1"/>
    <col min="2" max="2" width="30.42578125" style="1" customWidth="1"/>
    <col min="3" max="3" width="16.7109375" style="1" customWidth="1"/>
    <col min="4" max="4" width="13.7109375" style="1" customWidth="1"/>
    <col min="5" max="5" width="13.7109375" style="1" hidden="1" customWidth="1"/>
    <col min="6" max="6" width="10.28515625" style="1" customWidth="1"/>
    <col min="7" max="7" width="10.28515625" hidden="1" customWidth="1"/>
    <col min="8" max="8" width="11.7109375" style="1" customWidth="1"/>
    <col min="9" max="9" width="11.7109375" style="1" hidden="1" customWidth="1"/>
    <col min="10" max="10" width="11.7109375" style="1" customWidth="1"/>
    <col min="11" max="11" width="11.7109375" style="1" hidden="1" customWidth="1"/>
    <col min="12" max="12" width="11.7109375" style="1" customWidth="1"/>
    <col min="13" max="13" width="11.7109375" style="1" hidden="1" customWidth="1"/>
    <col min="14" max="14" width="11.7109375" style="1" customWidth="1"/>
    <col min="15" max="15" width="11.7109375" style="1" hidden="1" customWidth="1"/>
    <col min="16" max="16" width="11.7109375" style="1" customWidth="1"/>
    <col min="17" max="17" width="11.7109375" style="1" hidden="1" customWidth="1"/>
    <col min="18" max="18" width="13.140625" style="1" customWidth="1"/>
    <col min="19" max="19" width="11.7109375" style="1" hidden="1" customWidth="1"/>
    <col min="20" max="20" width="14.140625" style="13" customWidth="1"/>
    <col min="21" max="16384" width="8.7109375" style="1"/>
  </cols>
  <sheetData>
    <row r="1" spans="1:20" ht="15.75" x14ac:dyDescent="0.25">
      <c r="B1" s="150" t="s">
        <v>212</v>
      </c>
      <c r="C1" s="150"/>
      <c r="D1" s="150"/>
      <c r="E1" s="150"/>
      <c r="F1" s="150"/>
      <c r="G1" s="150"/>
      <c r="H1" s="150"/>
      <c r="I1" s="150"/>
      <c r="J1" s="150"/>
      <c r="K1" s="150"/>
      <c r="L1" s="150"/>
      <c r="M1" s="150"/>
      <c r="N1" s="150"/>
      <c r="O1" s="150"/>
      <c r="P1" s="150"/>
      <c r="Q1" s="150"/>
      <c r="R1" s="150"/>
      <c r="S1" s="150"/>
      <c r="T1" s="150"/>
    </row>
    <row r="2" spans="1:20" x14ac:dyDescent="0.2">
      <c r="G2" s="1"/>
    </row>
    <row r="3" spans="1:20" x14ac:dyDescent="0.2">
      <c r="B3" s="149" t="s">
        <v>20</v>
      </c>
      <c r="C3" s="149"/>
      <c r="D3" s="149"/>
      <c r="E3" s="149"/>
      <c r="F3" s="149"/>
      <c r="G3" s="149"/>
      <c r="H3" s="149"/>
      <c r="I3" s="149"/>
      <c r="J3" s="149"/>
      <c r="K3" s="149"/>
      <c r="L3" s="149"/>
      <c r="M3" s="149"/>
      <c r="N3" s="149"/>
      <c r="O3" s="149"/>
      <c r="P3" s="149"/>
      <c r="Q3" s="149"/>
      <c r="R3" s="149"/>
      <c r="S3" s="149"/>
      <c r="T3" s="149"/>
    </row>
    <row r="4" spans="1:20" x14ac:dyDescent="0.2">
      <c r="G4" s="1"/>
    </row>
    <row r="5" spans="1:20" x14ac:dyDescent="0.2">
      <c r="A5" s="2" t="s">
        <v>167</v>
      </c>
      <c r="B5" s="7" t="s">
        <v>333</v>
      </c>
      <c r="C5" s="7"/>
      <c r="G5" s="1"/>
      <c r="L5" s="2" t="s">
        <v>1</v>
      </c>
      <c r="M5" s="2"/>
      <c r="N5" s="151"/>
      <c r="O5" s="151"/>
      <c r="P5" s="151"/>
      <c r="Q5" s="151"/>
      <c r="R5" s="151"/>
      <c r="S5" s="45"/>
      <c r="T5" s="1"/>
    </row>
    <row r="6" spans="1:20" x14ac:dyDescent="0.2">
      <c r="G6" s="1"/>
    </row>
    <row r="7" spans="1:20" s="4" customFormat="1" x14ac:dyDescent="0.2">
      <c r="A7" s="5" t="s">
        <v>190</v>
      </c>
      <c r="B7" s="5" t="s">
        <v>6</v>
      </c>
      <c r="C7" s="5" t="s">
        <v>7</v>
      </c>
      <c r="D7" s="5" t="s">
        <v>8</v>
      </c>
      <c r="E7" s="5" t="s">
        <v>10</v>
      </c>
      <c r="F7" s="5" t="s">
        <v>10</v>
      </c>
      <c r="G7" s="5" t="s">
        <v>4</v>
      </c>
      <c r="H7" s="5" t="s">
        <v>4</v>
      </c>
      <c r="I7" s="5" t="s">
        <v>205</v>
      </c>
      <c r="J7" s="5" t="s">
        <v>27</v>
      </c>
      <c r="K7" s="5" t="s">
        <v>206</v>
      </c>
      <c r="L7" s="5" t="s">
        <v>11</v>
      </c>
      <c r="M7" s="5" t="s">
        <v>5</v>
      </c>
      <c r="N7" s="5" t="s">
        <v>5</v>
      </c>
      <c r="O7" s="5" t="s">
        <v>12</v>
      </c>
      <c r="P7" s="5" t="s">
        <v>12</v>
      </c>
      <c r="Q7" s="5" t="s">
        <v>18</v>
      </c>
      <c r="R7" s="157" t="s">
        <v>209</v>
      </c>
      <c r="S7" s="10" t="s">
        <v>202</v>
      </c>
      <c r="T7" s="10" t="s">
        <v>202</v>
      </c>
    </row>
    <row r="8" spans="1:20" s="4" customFormat="1" ht="12.75" hidden="1" customHeight="1" x14ac:dyDescent="0.2">
      <c r="A8" s="6"/>
      <c r="B8" s="6"/>
      <c r="C8" s="6"/>
      <c r="D8" s="6"/>
      <c r="E8" s="6"/>
      <c r="F8" s="6">
        <v>600</v>
      </c>
      <c r="G8" s="6"/>
      <c r="H8" s="6">
        <v>25</v>
      </c>
      <c r="I8" s="6"/>
      <c r="J8" s="6">
        <v>300</v>
      </c>
      <c r="K8" s="6"/>
      <c r="L8" s="6">
        <v>15</v>
      </c>
      <c r="M8" s="6"/>
      <c r="N8" s="6">
        <v>8</v>
      </c>
      <c r="O8" s="6"/>
      <c r="P8" s="6">
        <v>3</v>
      </c>
      <c r="Q8" s="6"/>
      <c r="R8" s="158"/>
      <c r="S8" s="11"/>
      <c r="T8" s="11"/>
    </row>
    <row r="9" spans="1:20" s="4" customFormat="1" x14ac:dyDescent="0.2">
      <c r="A9" s="6"/>
      <c r="B9" s="6"/>
      <c r="C9" s="6" t="s">
        <v>0</v>
      </c>
      <c r="D9" s="6" t="s">
        <v>9</v>
      </c>
      <c r="E9" s="6" t="s">
        <v>204</v>
      </c>
      <c r="F9" s="6" t="s">
        <v>14</v>
      </c>
      <c r="G9" s="6" t="s">
        <v>204</v>
      </c>
      <c r="H9" s="6" t="s">
        <v>15</v>
      </c>
      <c r="I9" s="6" t="s">
        <v>204</v>
      </c>
      <c r="J9" s="6" t="s">
        <v>157</v>
      </c>
      <c r="K9" s="6" t="s">
        <v>204</v>
      </c>
      <c r="L9" s="6" t="s">
        <v>16</v>
      </c>
      <c r="M9" s="6" t="s">
        <v>204</v>
      </c>
      <c r="N9" s="6" t="s">
        <v>170</v>
      </c>
      <c r="O9" s="6" t="s">
        <v>204</v>
      </c>
      <c r="P9" s="6" t="s">
        <v>17</v>
      </c>
      <c r="Q9" s="6" t="s">
        <v>204</v>
      </c>
      <c r="R9" s="158"/>
      <c r="S9" s="11" t="s">
        <v>201</v>
      </c>
      <c r="T9" s="11" t="s">
        <v>9</v>
      </c>
    </row>
    <row r="10" spans="1:20" s="4" customFormat="1" ht="15" customHeight="1" x14ac:dyDescent="0.2">
      <c r="A10" s="152" t="s">
        <v>19</v>
      </c>
      <c r="B10" s="153"/>
      <c r="C10" s="153"/>
      <c r="D10" s="153"/>
      <c r="E10" s="153"/>
      <c r="F10" s="153"/>
      <c r="G10" s="153"/>
      <c r="H10" s="153"/>
      <c r="I10" s="153"/>
      <c r="J10" s="153"/>
      <c r="K10" s="153"/>
      <c r="L10" s="153"/>
      <c r="M10" s="153"/>
      <c r="N10" s="153"/>
      <c r="O10" s="153"/>
      <c r="P10" s="153"/>
      <c r="Q10" s="153"/>
      <c r="R10" s="153"/>
      <c r="S10" s="153"/>
      <c r="T10" s="154"/>
    </row>
    <row r="11" spans="1:20" x14ac:dyDescent="0.2">
      <c r="A11" s="20"/>
      <c r="B11" s="20"/>
      <c r="C11" s="19"/>
      <c r="D11" s="19"/>
      <c r="E11" s="18" t="str">
        <f>IF(ISBLANK(B11), "", VLOOKUP(B11, Master!$A$3:$I$286, 2, FALSE))</f>
        <v/>
      </c>
      <c r="F11" s="18">
        <f>IF(ISBLANK(B11), 0, E11/100*D11)</f>
        <v>0</v>
      </c>
      <c r="G11" s="18" t="str">
        <f>IF(ISBLANK(B11), "", VLOOKUP(B11, Master!$A$3:$I$286, 3, FALSE))</f>
        <v/>
      </c>
      <c r="H11" s="18">
        <f>IF(ISBLANK(B11),0,G11/100*D11)</f>
        <v>0</v>
      </c>
      <c r="I11" s="18" t="str">
        <f>IF(ISBLANK(B11), "", VLOOKUP(B11, Master!$A$3:$I$286, 4, FALSE))</f>
        <v/>
      </c>
      <c r="J11" s="18">
        <f>IF(ISBLANK(B11),0, I11/100*D11)</f>
        <v>0</v>
      </c>
      <c r="K11" s="18" t="str">
        <f>IF(ISBLANK(B11), "", VLOOKUP(B11, Master!$A$3:$I$286, 5, FALSE))</f>
        <v/>
      </c>
      <c r="L11" s="18">
        <f>IF(ISBLANK(B11),0, K11/100*D11)</f>
        <v>0</v>
      </c>
      <c r="M11" s="18" t="str">
        <f>IF(ISBLANK(B11), "", VLOOKUP(B11, Master!$A$3:$I$286, 6, FALSE))</f>
        <v/>
      </c>
      <c r="N11" s="18">
        <f>IF(ISBLANK(B11),0, M11/100*D11)</f>
        <v>0</v>
      </c>
      <c r="O11" s="18" t="str">
        <f>IF(ISBLANK(B11), "", VLOOKUP(B11, Master!$A$3:$I$286, 7, FALSE))</f>
        <v/>
      </c>
      <c r="P11" s="18">
        <f>IF(ISBLANK(B11),0, O11/100*D11)</f>
        <v>0</v>
      </c>
      <c r="Q11" s="44" t="str">
        <f>IF(ISBLANK(B11), "", VLOOKUP(B11, Master!$A$3:$I$286, 8, FALSE))</f>
        <v/>
      </c>
      <c r="R11" s="44">
        <f t="shared" ref="R11:R22" si="0">IF(ISBLANK(B11),0, Q11/100*T11)</f>
        <v>0</v>
      </c>
      <c r="S11" s="18">
        <f>IF(ISBLANK(B11), 0, VLOOKUP(B11, Master!$A$3:$J$286, 10, FALSE))</f>
        <v>0</v>
      </c>
      <c r="T11" s="18">
        <f>D11*S11</f>
        <v>0</v>
      </c>
    </row>
    <row r="12" spans="1:20" x14ac:dyDescent="0.2">
      <c r="A12" s="20"/>
      <c r="B12" s="20"/>
      <c r="C12" s="19"/>
      <c r="D12" s="19"/>
      <c r="E12" s="18" t="str">
        <f>IF(ISBLANK(B12), "", VLOOKUP(B12, Master!$A$3:$I$286, 2, FALSE))</f>
        <v/>
      </c>
      <c r="F12" s="18">
        <f t="shared" ref="F12:F22" si="1">IF(ISBLANK(B12), 0, E12/100*D12)</f>
        <v>0</v>
      </c>
      <c r="G12" s="18" t="str">
        <f>IF(ISBLANK(B12), "", VLOOKUP(B12, Master!$A$3:$I$286, 3, FALSE))</f>
        <v/>
      </c>
      <c r="H12" s="18">
        <f t="shared" ref="H12:H35" si="2">IF(ISBLANK(B12),0,G12/100*D12)</f>
        <v>0</v>
      </c>
      <c r="I12" s="18" t="str">
        <f>IF(ISBLANK(B12), "", VLOOKUP(B12, Master!$A$3:$I$286, 4, FALSE))</f>
        <v/>
      </c>
      <c r="J12" s="18">
        <f t="shared" ref="J12:J35" si="3">IF(ISBLANK(B12),0, I12/100*D12)</f>
        <v>0</v>
      </c>
      <c r="K12" s="18" t="str">
        <f>IF(ISBLANK(B12), "", VLOOKUP(B12, Master!$A$3:$I$286, 5, FALSE))</f>
        <v/>
      </c>
      <c r="L12" s="18">
        <f t="shared" ref="L12:L35" si="4">IF(ISBLANK(B12),0, K12/100*D12)</f>
        <v>0</v>
      </c>
      <c r="M12" s="18" t="str">
        <f>IF(ISBLANK(B12), "", VLOOKUP(B12, Master!$A$3:$I$286, 6, FALSE))</f>
        <v/>
      </c>
      <c r="N12" s="18">
        <f t="shared" ref="N12:N35" si="5">IF(ISBLANK(B12),0, M12/100*D12)</f>
        <v>0</v>
      </c>
      <c r="O12" s="18" t="str">
        <f>IF(ISBLANK(B12), "", VLOOKUP(B12, Master!$A$3:$I$286, 7, FALSE))</f>
        <v/>
      </c>
      <c r="P12" s="18">
        <f t="shared" ref="P12:P35" si="6">IF(ISBLANK(B12),0, O12/100*D12)</f>
        <v>0</v>
      </c>
      <c r="Q12" s="44" t="str">
        <f>IF(ISBLANK(B12), "", VLOOKUP(B12, Master!$A$3:$I$286, 8, FALSE))</f>
        <v/>
      </c>
      <c r="R12" s="44">
        <f t="shared" si="0"/>
        <v>0</v>
      </c>
      <c r="S12" s="18">
        <f>IF(ISBLANK(B12), 0, VLOOKUP(B12, Master!$A$3:$J$286, 10, FALSE))</f>
        <v>0</v>
      </c>
      <c r="T12" s="18">
        <f t="shared" ref="T12:T35" si="7">D12*S12</f>
        <v>0</v>
      </c>
    </row>
    <row r="13" spans="1:20" x14ac:dyDescent="0.2">
      <c r="A13" s="20"/>
      <c r="B13" s="20"/>
      <c r="C13" s="19"/>
      <c r="D13" s="19"/>
      <c r="E13" s="18" t="str">
        <f>IF(ISBLANK(B13), "", VLOOKUP(B13, Master!$A$3:$I$286, 2, FALSE))</f>
        <v/>
      </c>
      <c r="F13" s="18">
        <f t="shared" si="1"/>
        <v>0</v>
      </c>
      <c r="G13" s="18" t="str">
        <f>IF(ISBLANK(B13), "", VLOOKUP(B13, Master!$A$3:$I$286, 3, FALSE))</f>
        <v/>
      </c>
      <c r="H13" s="18">
        <f t="shared" si="2"/>
        <v>0</v>
      </c>
      <c r="I13" s="18" t="str">
        <f>IF(ISBLANK(B13), "", VLOOKUP(B13, Master!$A$3:$I$286, 4, FALSE))</f>
        <v/>
      </c>
      <c r="J13" s="18">
        <f t="shared" si="3"/>
        <v>0</v>
      </c>
      <c r="K13" s="18" t="str">
        <f>IF(ISBLANK(B13), "", VLOOKUP(B13, Master!$A$3:$I$286, 5, FALSE))</f>
        <v/>
      </c>
      <c r="L13" s="18">
        <f t="shared" si="4"/>
        <v>0</v>
      </c>
      <c r="M13" s="18" t="str">
        <f>IF(ISBLANK(B13), "", VLOOKUP(B13, Master!$A$3:$I$286, 6, FALSE))</f>
        <v/>
      </c>
      <c r="N13" s="18">
        <f t="shared" si="5"/>
        <v>0</v>
      </c>
      <c r="O13" s="18" t="str">
        <f>IF(ISBLANK(B13), "", VLOOKUP(B13, Master!$A$3:$I$286, 7, FALSE))</f>
        <v/>
      </c>
      <c r="P13" s="18">
        <f t="shared" si="6"/>
        <v>0</v>
      </c>
      <c r="Q13" s="44" t="str">
        <f>IF(ISBLANK(B13), "", VLOOKUP(B13, Master!$A$3:$I$286, 8, FALSE))</f>
        <v/>
      </c>
      <c r="R13" s="44">
        <f t="shared" si="0"/>
        <v>0</v>
      </c>
      <c r="S13" s="18">
        <f>IF(ISBLANK(B13), 0, VLOOKUP(B13, Master!$A$3:$J$286, 10, FALSE))</f>
        <v>0</v>
      </c>
      <c r="T13" s="18">
        <f t="shared" si="7"/>
        <v>0</v>
      </c>
    </row>
    <row r="14" spans="1:20" x14ac:dyDescent="0.2">
      <c r="A14" s="20"/>
      <c r="B14" s="20"/>
      <c r="C14" s="19"/>
      <c r="D14" s="19"/>
      <c r="E14" s="18" t="str">
        <f>IF(ISBLANK(B14), "", VLOOKUP(B14, Master!$A$3:$I$286, 2, FALSE))</f>
        <v/>
      </c>
      <c r="F14" s="18">
        <f t="shared" si="1"/>
        <v>0</v>
      </c>
      <c r="G14" s="18" t="str">
        <f>IF(ISBLANK(B14), "", VLOOKUP(B14, Master!$A$3:$I$286, 3, FALSE))</f>
        <v/>
      </c>
      <c r="H14" s="18">
        <f t="shared" si="2"/>
        <v>0</v>
      </c>
      <c r="I14" s="18" t="str">
        <f>IF(ISBLANK(B14), "", VLOOKUP(B14, Master!$A$3:$I$286, 4, FALSE))</f>
        <v/>
      </c>
      <c r="J14" s="18">
        <f t="shared" si="3"/>
        <v>0</v>
      </c>
      <c r="K14" s="18" t="str">
        <f>IF(ISBLANK(B14), "", VLOOKUP(B14, Master!$A$3:$I$286, 5, FALSE))</f>
        <v/>
      </c>
      <c r="L14" s="18">
        <f t="shared" si="4"/>
        <v>0</v>
      </c>
      <c r="M14" s="18" t="str">
        <f>IF(ISBLANK(B14), "", VLOOKUP(B14, Master!$A$3:$I$286, 6, FALSE))</f>
        <v/>
      </c>
      <c r="N14" s="18">
        <f t="shared" si="5"/>
        <v>0</v>
      </c>
      <c r="O14" s="18" t="str">
        <f>IF(ISBLANK(B14), "", VLOOKUP(B14, Master!$A$3:$I$286, 7, FALSE))</f>
        <v/>
      </c>
      <c r="P14" s="18">
        <f t="shared" si="6"/>
        <v>0</v>
      </c>
      <c r="Q14" s="44" t="str">
        <f>IF(ISBLANK(B14), "", VLOOKUP(B14, Master!$A$3:$I$286, 8, FALSE))</f>
        <v/>
      </c>
      <c r="R14" s="44">
        <f t="shared" si="0"/>
        <v>0</v>
      </c>
      <c r="S14" s="18">
        <f>IF(ISBLANK(B14), 0, VLOOKUP(B14, Master!$A$3:$J$286, 10, FALSE))</f>
        <v>0</v>
      </c>
      <c r="T14" s="18">
        <f t="shared" si="7"/>
        <v>0</v>
      </c>
    </row>
    <row r="15" spans="1:20" x14ac:dyDescent="0.2">
      <c r="A15" s="20"/>
      <c r="B15" s="20"/>
      <c r="C15" s="19"/>
      <c r="D15" s="19"/>
      <c r="E15" s="18" t="str">
        <f>IF(ISBLANK(B15), "", VLOOKUP(B15, Master!$A$3:$I$286, 2, FALSE))</f>
        <v/>
      </c>
      <c r="F15" s="18">
        <f t="shared" si="1"/>
        <v>0</v>
      </c>
      <c r="G15" s="18" t="str">
        <f>IF(ISBLANK(B15), "", VLOOKUP(B15, Master!$A$3:$I$286, 3, FALSE))</f>
        <v/>
      </c>
      <c r="H15" s="18">
        <f t="shared" si="2"/>
        <v>0</v>
      </c>
      <c r="I15" s="18" t="str">
        <f>IF(ISBLANK(B15), "", VLOOKUP(B15, Master!$A$3:$I$286, 4, FALSE))</f>
        <v/>
      </c>
      <c r="J15" s="18">
        <f t="shared" si="3"/>
        <v>0</v>
      </c>
      <c r="K15" s="18" t="str">
        <f>IF(ISBLANK(B15), "", VLOOKUP(B15, Master!$A$3:$I$286, 5, FALSE))</f>
        <v/>
      </c>
      <c r="L15" s="18">
        <f t="shared" si="4"/>
        <v>0</v>
      </c>
      <c r="M15" s="18" t="str">
        <f>IF(ISBLANK(B15), "", VLOOKUP(B15, Master!$A$3:$I$286, 6, FALSE))</f>
        <v/>
      </c>
      <c r="N15" s="18">
        <f t="shared" si="5"/>
        <v>0</v>
      </c>
      <c r="O15" s="18" t="str">
        <f>IF(ISBLANK(B15), "", VLOOKUP(B15, Master!$A$3:$I$286, 7, FALSE))</f>
        <v/>
      </c>
      <c r="P15" s="18">
        <f t="shared" si="6"/>
        <v>0</v>
      </c>
      <c r="Q15" s="44" t="str">
        <f>IF(ISBLANK(B15), "", VLOOKUP(B15, Master!$A$3:$I$286, 8, FALSE))</f>
        <v/>
      </c>
      <c r="R15" s="44">
        <f t="shared" si="0"/>
        <v>0</v>
      </c>
      <c r="S15" s="18">
        <f>IF(ISBLANK(B15), 0, VLOOKUP(B15, Master!$A$3:$J$286, 10, FALSE))</f>
        <v>0</v>
      </c>
      <c r="T15" s="18">
        <f t="shared" si="7"/>
        <v>0</v>
      </c>
    </row>
    <row r="16" spans="1:20" x14ac:dyDescent="0.2">
      <c r="A16" s="20"/>
      <c r="B16" s="20"/>
      <c r="C16" s="19"/>
      <c r="D16" s="19"/>
      <c r="E16" s="18" t="str">
        <f>IF(ISBLANK(B16), "", VLOOKUP(B16, Master!$A$3:$I$286, 2, FALSE))</f>
        <v/>
      </c>
      <c r="F16" s="18">
        <f t="shared" si="1"/>
        <v>0</v>
      </c>
      <c r="G16" s="18" t="str">
        <f>IF(ISBLANK(B16), "", VLOOKUP(B16, Master!$A$3:$I$286, 3, FALSE))</f>
        <v/>
      </c>
      <c r="H16" s="18">
        <f t="shared" si="2"/>
        <v>0</v>
      </c>
      <c r="I16" s="18" t="str">
        <f>IF(ISBLANK(B16), "", VLOOKUP(B16, Master!$A$3:$I$286, 4, FALSE))</f>
        <v/>
      </c>
      <c r="J16" s="18">
        <f t="shared" si="3"/>
        <v>0</v>
      </c>
      <c r="K16" s="18" t="str">
        <f>IF(ISBLANK(B16), "", VLOOKUP(B16, Master!$A$3:$I$286, 5, FALSE))</f>
        <v/>
      </c>
      <c r="L16" s="18">
        <f t="shared" si="4"/>
        <v>0</v>
      </c>
      <c r="M16" s="18" t="str">
        <f>IF(ISBLANK(B16), "", VLOOKUP(B16, Master!$A$3:$I$286, 6, FALSE))</f>
        <v/>
      </c>
      <c r="N16" s="18">
        <f t="shared" si="5"/>
        <v>0</v>
      </c>
      <c r="O16" s="18" t="str">
        <f>IF(ISBLANK(B16), "", VLOOKUP(B16, Master!$A$3:$I$286, 7, FALSE))</f>
        <v/>
      </c>
      <c r="P16" s="18">
        <f t="shared" si="6"/>
        <v>0</v>
      </c>
      <c r="Q16" s="44" t="str">
        <f>IF(ISBLANK(B16), "", VLOOKUP(B16, Master!$A$3:$I$286, 8, FALSE))</f>
        <v/>
      </c>
      <c r="R16" s="44">
        <f t="shared" si="0"/>
        <v>0</v>
      </c>
      <c r="S16" s="18">
        <f>IF(ISBLANK(B16), 0, VLOOKUP(B16, Master!$A$3:$J$286, 10, FALSE))</f>
        <v>0</v>
      </c>
      <c r="T16" s="18">
        <f t="shared" si="7"/>
        <v>0</v>
      </c>
    </row>
    <row r="17" spans="1:20" x14ac:dyDescent="0.2">
      <c r="A17" s="20"/>
      <c r="B17" s="20"/>
      <c r="C17" s="19"/>
      <c r="D17" s="19"/>
      <c r="E17" s="18" t="str">
        <f>IF(ISBLANK(B17), "", VLOOKUP(B17, Master!$A$3:$I$286, 2, FALSE))</f>
        <v/>
      </c>
      <c r="F17" s="18">
        <f t="shared" si="1"/>
        <v>0</v>
      </c>
      <c r="G17" s="18" t="str">
        <f>IF(ISBLANK(B17), "", VLOOKUP(B17, Master!$A$3:$I$286, 3, FALSE))</f>
        <v/>
      </c>
      <c r="H17" s="18">
        <f t="shared" si="2"/>
        <v>0</v>
      </c>
      <c r="I17" s="18" t="str">
        <f>IF(ISBLANK(B17), "", VLOOKUP(B17, Master!$A$3:$I$286, 4, FALSE))</f>
        <v/>
      </c>
      <c r="J17" s="18">
        <f t="shared" si="3"/>
        <v>0</v>
      </c>
      <c r="K17" s="18" t="str">
        <f>IF(ISBLANK(B17), "", VLOOKUP(B17, Master!$A$3:$I$286, 5, FALSE))</f>
        <v/>
      </c>
      <c r="L17" s="18">
        <f t="shared" si="4"/>
        <v>0</v>
      </c>
      <c r="M17" s="18" t="str">
        <f>IF(ISBLANK(B17), "", VLOOKUP(B17, Master!$A$3:$I$286, 6, FALSE))</f>
        <v/>
      </c>
      <c r="N17" s="18">
        <f t="shared" si="5"/>
        <v>0</v>
      </c>
      <c r="O17" s="18" t="str">
        <f>IF(ISBLANK(B17), "", VLOOKUP(B17, Master!$A$3:$I$286, 7, FALSE))</f>
        <v/>
      </c>
      <c r="P17" s="18">
        <f t="shared" si="6"/>
        <v>0</v>
      </c>
      <c r="Q17" s="44" t="str">
        <f>IF(ISBLANK(B17), "", VLOOKUP(B17, Master!$A$3:$I$286, 8, FALSE))</f>
        <v/>
      </c>
      <c r="R17" s="44">
        <f t="shared" si="0"/>
        <v>0</v>
      </c>
      <c r="S17" s="18">
        <f>IF(ISBLANK(B17), 0, VLOOKUP(B17, Master!$A$3:$J$286, 10, FALSE))</f>
        <v>0</v>
      </c>
      <c r="T17" s="18">
        <f t="shared" si="7"/>
        <v>0</v>
      </c>
    </row>
    <row r="18" spans="1:20" x14ac:dyDescent="0.2">
      <c r="A18" s="20"/>
      <c r="B18" s="20"/>
      <c r="C18" s="19"/>
      <c r="D18" s="19"/>
      <c r="E18" s="18" t="str">
        <f>IF(ISBLANK(B18), "", VLOOKUP(B18, Master!$A$3:$I$286, 2, FALSE))</f>
        <v/>
      </c>
      <c r="F18" s="18">
        <f t="shared" si="1"/>
        <v>0</v>
      </c>
      <c r="G18" s="18" t="str">
        <f>IF(ISBLANK(B18), "", VLOOKUP(B18, Master!$A$3:$I$286, 3, FALSE))</f>
        <v/>
      </c>
      <c r="H18" s="18">
        <f t="shared" si="2"/>
        <v>0</v>
      </c>
      <c r="I18" s="18" t="str">
        <f>IF(ISBLANK(B18), "", VLOOKUP(B18, Master!$A$3:$I$286, 4, FALSE))</f>
        <v/>
      </c>
      <c r="J18" s="18">
        <f t="shared" si="3"/>
        <v>0</v>
      </c>
      <c r="K18" s="18" t="str">
        <f>IF(ISBLANK(B18), "", VLOOKUP(B18, Master!$A$3:$I$286, 5, FALSE))</f>
        <v/>
      </c>
      <c r="L18" s="18">
        <f t="shared" si="4"/>
        <v>0</v>
      </c>
      <c r="M18" s="18" t="str">
        <f>IF(ISBLANK(B18), "", VLOOKUP(B18, Master!$A$3:$I$286, 6, FALSE))</f>
        <v/>
      </c>
      <c r="N18" s="18">
        <f t="shared" si="5"/>
        <v>0</v>
      </c>
      <c r="O18" s="18" t="str">
        <f>IF(ISBLANK(B18), "", VLOOKUP(B18, Master!$A$3:$I$286, 7, FALSE))</f>
        <v/>
      </c>
      <c r="P18" s="18">
        <f t="shared" si="6"/>
        <v>0</v>
      </c>
      <c r="Q18" s="44" t="str">
        <f>IF(ISBLANK(B18), "", VLOOKUP(B18, Master!$A$3:$I$286, 8, FALSE))</f>
        <v/>
      </c>
      <c r="R18" s="44">
        <f t="shared" si="0"/>
        <v>0</v>
      </c>
      <c r="S18" s="18">
        <f>IF(ISBLANK(B18), 0, VLOOKUP(B18, Master!$A$3:$J$286, 10, FALSE))</f>
        <v>0</v>
      </c>
      <c r="T18" s="18">
        <f t="shared" si="7"/>
        <v>0</v>
      </c>
    </row>
    <row r="19" spans="1:20" x14ac:dyDescent="0.2">
      <c r="A19" s="20"/>
      <c r="B19" s="20"/>
      <c r="C19" s="19"/>
      <c r="D19" s="19"/>
      <c r="E19" s="18" t="str">
        <f>IF(ISBLANK(B19), "", VLOOKUP(B19, Master!$A$3:$I$286, 2, FALSE))</f>
        <v/>
      </c>
      <c r="F19" s="18">
        <f t="shared" si="1"/>
        <v>0</v>
      </c>
      <c r="G19" s="18" t="str">
        <f>IF(ISBLANK(B19), "", VLOOKUP(B19, Master!$A$3:$I$286, 3, FALSE))</f>
        <v/>
      </c>
      <c r="H19" s="18">
        <f t="shared" si="2"/>
        <v>0</v>
      </c>
      <c r="I19" s="18" t="str">
        <f>IF(ISBLANK(B19), "", VLOOKUP(B19, Master!$A$3:$I$286, 4, FALSE))</f>
        <v/>
      </c>
      <c r="J19" s="18">
        <f t="shared" si="3"/>
        <v>0</v>
      </c>
      <c r="K19" s="18" t="str">
        <f>IF(ISBLANK(B19), "", VLOOKUP(B19, Master!$A$3:$I$286, 5, FALSE))</f>
        <v/>
      </c>
      <c r="L19" s="18">
        <f t="shared" si="4"/>
        <v>0</v>
      </c>
      <c r="M19" s="18" t="str">
        <f>IF(ISBLANK(B19), "", VLOOKUP(B19, Master!$A$3:$I$286, 6, FALSE))</f>
        <v/>
      </c>
      <c r="N19" s="18">
        <f t="shared" si="5"/>
        <v>0</v>
      </c>
      <c r="O19" s="18" t="str">
        <f>IF(ISBLANK(B19), "", VLOOKUP(B19, Master!$A$3:$I$286, 7, FALSE))</f>
        <v/>
      </c>
      <c r="P19" s="18">
        <f t="shared" si="6"/>
        <v>0</v>
      </c>
      <c r="Q19" s="44" t="str">
        <f>IF(ISBLANK(B19), "", VLOOKUP(B19, Master!$A$3:$I$286, 8, FALSE))</f>
        <v/>
      </c>
      <c r="R19" s="44">
        <f t="shared" si="0"/>
        <v>0</v>
      </c>
      <c r="S19" s="18">
        <f>IF(ISBLANK(B19), 0, VLOOKUP(B19, Master!$A$3:$J$286, 10, FALSE))</f>
        <v>0</v>
      </c>
      <c r="T19" s="18">
        <f t="shared" si="7"/>
        <v>0</v>
      </c>
    </row>
    <row r="20" spans="1:20" x14ac:dyDescent="0.2">
      <c r="A20" s="20"/>
      <c r="B20" s="20"/>
      <c r="C20" s="19"/>
      <c r="D20" s="19"/>
      <c r="E20" s="18" t="str">
        <f>IF(ISBLANK(B20), "", VLOOKUP(B20, Master!$A$3:$I$286, 2, FALSE))</f>
        <v/>
      </c>
      <c r="F20" s="18">
        <f t="shared" si="1"/>
        <v>0</v>
      </c>
      <c r="G20" s="18" t="str">
        <f>IF(ISBLANK(B20), "", VLOOKUP(B20, Master!$A$3:$I$286, 3, FALSE))</f>
        <v/>
      </c>
      <c r="H20" s="18">
        <f t="shared" si="2"/>
        <v>0</v>
      </c>
      <c r="I20" s="18" t="str">
        <f>IF(ISBLANK(B20), "", VLOOKUP(B20, Master!$A$3:$I$286, 4, FALSE))</f>
        <v/>
      </c>
      <c r="J20" s="18">
        <f t="shared" si="3"/>
        <v>0</v>
      </c>
      <c r="K20" s="18" t="str">
        <f>IF(ISBLANK(B20), "", VLOOKUP(B20, Master!$A$3:$I$286, 5, FALSE))</f>
        <v/>
      </c>
      <c r="L20" s="18">
        <f t="shared" si="4"/>
        <v>0</v>
      </c>
      <c r="M20" s="18" t="str">
        <f>IF(ISBLANK(B20), "", VLOOKUP(B20, Master!$A$3:$I$286, 6, FALSE))</f>
        <v/>
      </c>
      <c r="N20" s="18">
        <f t="shared" si="5"/>
        <v>0</v>
      </c>
      <c r="O20" s="18" t="str">
        <f>IF(ISBLANK(B20), "", VLOOKUP(B20, Master!$A$3:$I$286, 7, FALSE))</f>
        <v/>
      </c>
      <c r="P20" s="18">
        <f t="shared" si="6"/>
        <v>0</v>
      </c>
      <c r="Q20" s="44" t="str">
        <f>IF(ISBLANK(B20), "", VLOOKUP(B20, Master!$A$3:$I$286, 8, FALSE))</f>
        <v/>
      </c>
      <c r="R20" s="44">
        <f t="shared" si="0"/>
        <v>0</v>
      </c>
      <c r="S20" s="18">
        <f>IF(ISBLANK(B20), 0, VLOOKUP(B20, Master!$A$3:$J$286, 10, FALSE))</f>
        <v>0</v>
      </c>
      <c r="T20" s="18">
        <f t="shared" si="7"/>
        <v>0</v>
      </c>
    </row>
    <row r="21" spans="1:20" x14ac:dyDescent="0.2">
      <c r="A21" s="20"/>
      <c r="B21" s="20"/>
      <c r="C21" s="19"/>
      <c r="D21" s="19"/>
      <c r="E21" s="18" t="str">
        <f>IF(ISBLANK(B21), "", VLOOKUP(B21, Master!$A$3:$I$286, 2, FALSE))</f>
        <v/>
      </c>
      <c r="F21" s="18">
        <f t="shared" si="1"/>
        <v>0</v>
      </c>
      <c r="G21" s="18" t="str">
        <f>IF(ISBLANK(B21), "", VLOOKUP(B21, Master!$A$3:$I$286, 3, FALSE))</f>
        <v/>
      </c>
      <c r="H21" s="18">
        <f t="shared" si="2"/>
        <v>0</v>
      </c>
      <c r="I21" s="18" t="str">
        <f>IF(ISBLANK(B21), "", VLOOKUP(B21, Master!$A$3:$I$286, 4, FALSE))</f>
        <v/>
      </c>
      <c r="J21" s="18">
        <f t="shared" si="3"/>
        <v>0</v>
      </c>
      <c r="K21" s="18" t="str">
        <f>IF(ISBLANK(B21), "", VLOOKUP(B21, Master!$A$3:$I$286, 5, FALSE))</f>
        <v/>
      </c>
      <c r="L21" s="18">
        <f t="shared" si="4"/>
        <v>0</v>
      </c>
      <c r="M21" s="18" t="str">
        <f>IF(ISBLANK(B21), "", VLOOKUP(B21, Master!$A$3:$I$286, 6, FALSE))</f>
        <v/>
      </c>
      <c r="N21" s="18">
        <f t="shared" si="5"/>
        <v>0</v>
      </c>
      <c r="O21" s="18" t="str">
        <f>IF(ISBLANK(B21), "", VLOOKUP(B21, Master!$A$3:$I$286, 7, FALSE))</f>
        <v/>
      </c>
      <c r="P21" s="18">
        <f t="shared" si="6"/>
        <v>0</v>
      </c>
      <c r="Q21" s="44" t="str">
        <f>IF(ISBLANK(B21), "", VLOOKUP(B21, Master!$A$3:$I$286, 8, FALSE))</f>
        <v/>
      </c>
      <c r="R21" s="44">
        <f t="shared" si="0"/>
        <v>0</v>
      </c>
      <c r="S21" s="18">
        <f>IF(ISBLANK(B21), 0, VLOOKUP(B21, Master!$A$3:$J$286, 10, FALSE))</f>
        <v>0</v>
      </c>
      <c r="T21" s="18">
        <f t="shared" si="7"/>
        <v>0</v>
      </c>
    </row>
    <row r="22" spans="1:20" x14ac:dyDescent="0.2">
      <c r="A22" s="20"/>
      <c r="B22" s="20"/>
      <c r="C22" s="19"/>
      <c r="D22" s="19"/>
      <c r="E22" s="18" t="str">
        <f>IF(ISBLANK(B22), "", VLOOKUP(B22, Master!$A$3:$I$286, 2, FALSE))</f>
        <v/>
      </c>
      <c r="F22" s="18">
        <f t="shared" si="1"/>
        <v>0</v>
      </c>
      <c r="G22" s="18" t="str">
        <f>IF(ISBLANK(B22), "", VLOOKUP(B22, Master!$A$3:$I$286, 3, FALSE))</f>
        <v/>
      </c>
      <c r="H22" s="18">
        <f t="shared" si="2"/>
        <v>0</v>
      </c>
      <c r="I22" s="18" t="str">
        <f>IF(ISBLANK(B22), "", VLOOKUP(B22, Master!$A$3:$I$286, 4, FALSE))</f>
        <v/>
      </c>
      <c r="J22" s="18">
        <f t="shared" si="3"/>
        <v>0</v>
      </c>
      <c r="K22" s="18" t="str">
        <f>IF(ISBLANK(B22), "", VLOOKUP(B22, Master!$A$3:$I$286, 5, FALSE))</f>
        <v/>
      </c>
      <c r="L22" s="18">
        <f t="shared" si="4"/>
        <v>0</v>
      </c>
      <c r="M22" s="18" t="str">
        <f>IF(ISBLANK(B22), "", VLOOKUP(B22, Master!$A$3:$I$286, 6, FALSE))</f>
        <v/>
      </c>
      <c r="N22" s="18">
        <f t="shared" si="5"/>
        <v>0</v>
      </c>
      <c r="O22" s="18" t="str">
        <f>IF(ISBLANK(B22), "", VLOOKUP(B22, Master!$A$3:$I$286, 7, FALSE))</f>
        <v/>
      </c>
      <c r="P22" s="18">
        <f t="shared" si="6"/>
        <v>0</v>
      </c>
      <c r="Q22" s="44" t="str">
        <f>IF(ISBLANK(B22), "", VLOOKUP(B22, Master!$A$3:$I$286, 8, FALSE))</f>
        <v/>
      </c>
      <c r="R22" s="44">
        <f t="shared" si="0"/>
        <v>0</v>
      </c>
      <c r="S22" s="18">
        <f>IF(ISBLANK(B22), 0, VLOOKUP(B22, Master!$A$3:$J$286, 10, FALSE))</f>
        <v>0</v>
      </c>
      <c r="T22" s="18">
        <f t="shared" si="7"/>
        <v>0</v>
      </c>
    </row>
    <row r="23" spans="1:20" x14ac:dyDescent="0.2">
      <c r="A23" s="152" t="s">
        <v>2</v>
      </c>
      <c r="B23" s="153"/>
      <c r="C23" s="153"/>
      <c r="D23" s="153"/>
      <c r="E23" s="153"/>
      <c r="F23" s="153"/>
      <c r="G23" s="153"/>
      <c r="H23" s="153"/>
      <c r="I23" s="153"/>
      <c r="J23" s="153"/>
      <c r="K23" s="153"/>
      <c r="L23" s="153"/>
      <c r="M23" s="153"/>
      <c r="N23" s="153"/>
      <c r="O23" s="153"/>
      <c r="P23" s="153"/>
      <c r="Q23" s="153"/>
      <c r="R23" s="153"/>
      <c r="S23" s="153"/>
      <c r="T23" s="154"/>
    </row>
    <row r="24" spans="1:20" x14ac:dyDescent="0.2">
      <c r="A24" s="20"/>
      <c r="B24" s="20"/>
      <c r="C24" s="19"/>
      <c r="D24" s="19"/>
      <c r="E24" s="18" t="str">
        <f>IF(ISBLANK(B24), "", VLOOKUP(B24, Master!$A$3:$I$286, 2, FALSE))</f>
        <v/>
      </c>
      <c r="F24" s="18">
        <f t="shared" ref="F24:F35" si="8">IF(ISBLANK(B24), 0, E24/100*D24)</f>
        <v>0</v>
      </c>
      <c r="G24" s="18" t="str">
        <f>IF(ISBLANK(B24), "", VLOOKUP(B24, Master!$A$3:$I$286, 3, FALSE))</f>
        <v/>
      </c>
      <c r="H24" s="18">
        <f t="shared" si="2"/>
        <v>0</v>
      </c>
      <c r="I24" s="18" t="str">
        <f>IF(ISBLANK(B24), "", VLOOKUP(B24, Master!$A$3:$I$286, 4, FALSE))</f>
        <v/>
      </c>
      <c r="J24" s="18">
        <f t="shared" si="3"/>
        <v>0</v>
      </c>
      <c r="K24" s="18" t="str">
        <f>IF(ISBLANK(B24), "", VLOOKUP(B24, Master!$A$3:$I$286, 5, FALSE))</f>
        <v/>
      </c>
      <c r="L24" s="18">
        <f t="shared" si="4"/>
        <v>0</v>
      </c>
      <c r="M24" s="18" t="str">
        <f>IF(ISBLANK(B24), "", VLOOKUP(B24, Master!$A$3:$I$286, 6, FALSE))</f>
        <v/>
      </c>
      <c r="N24" s="18">
        <f t="shared" si="5"/>
        <v>0</v>
      </c>
      <c r="O24" s="18" t="str">
        <f>IF(ISBLANK(B24), "", VLOOKUP(B24, Master!$A$3:$I$286, 7, FALSE))</f>
        <v/>
      </c>
      <c r="P24" s="18">
        <f t="shared" si="6"/>
        <v>0</v>
      </c>
      <c r="Q24" s="44" t="str">
        <f>IF(ISBLANK(B24), "", VLOOKUP(B24, Master!$A$3:$I$286, 8, FALSE))</f>
        <v/>
      </c>
      <c r="R24" s="44">
        <f t="shared" ref="R24:R35" si="9">IF(ISBLANK(B24),0, Q24/100*T24)</f>
        <v>0</v>
      </c>
      <c r="S24" s="18">
        <f>IF(ISBLANK(B24), 0, VLOOKUP(B24, Master!$A$3:$J$286, 10, FALSE))</f>
        <v>0</v>
      </c>
      <c r="T24" s="18">
        <f t="shared" si="7"/>
        <v>0</v>
      </c>
    </row>
    <row r="25" spans="1:20" x14ac:dyDescent="0.2">
      <c r="A25" s="20"/>
      <c r="B25" s="20"/>
      <c r="C25" s="19"/>
      <c r="D25" s="19"/>
      <c r="E25" s="18" t="str">
        <f>IF(ISBLANK(B25), "", VLOOKUP(B25, Master!$A$3:$I$286, 2, FALSE))</f>
        <v/>
      </c>
      <c r="F25" s="18">
        <f t="shared" si="8"/>
        <v>0</v>
      </c>
      <c r="G25" s="18" t="str">
        <f>IF(ISBLANK(B25), "", VLOOKUP(B25, Master!$A$3:$I$286, 3, FALSE))</f>
        <v/>
      </c>
      <c r="H25" s="18">
        <f t="shared" si="2"/>
        <v>0</v>
      </c>
      <c r="I25" s="18" t="str">
        <f>IF(ISBLANK(B25), "", VLOOKUP(B25, Master!$A$3:$I$286, 4, FALSE))</f>
        <v/>
      </c>
      <c r="J25" s="18">
        <f t="shared" si="3"/>
        <v>0</v>
      </c>
      <c r="K25" s="18" t="str">
        <f>IF(ISBLANK(B25), "", VLOOKUP(B25, Master!$A$3:$I$286, 5, FALSE))</f>
        <v/>
      </c>
      <c r="L25" s="18">
        <f t="shared" si="4"/>
        <v>0</v>
      </c>
      <c r="M25" s="18" t="str">
        <f>IF(ISBLANK(B25), "", VLOOKUP(B25, Master!$A$3:$I$286, 6, FALSE))</f>
        <v/>
      </c>
      <c r="N25" s="18">
        <f t="shared" si="5"/>
        <v>0</v>
      </c>
      <c r="O25" s="18" t="str">
        <f>IF(ISBLANK(B25), "", VLOOKUP(B25, Master!$A$3:$I$286, 7, FALSE))</f>
        <v/>
      </c>
      <c r="P25" s="18">
        <f t="shared" si="6"/>
        <v>0</v>
      </c>
      <c r="Q25" s="44" t="str">
        <f>IF(ISBLANK(B25), "", VLOOKUP(B25, Master!$A$3:$I$286, 8, FALSE))</f>
        <v/>
      </c>
      <c r="R25" s="44">
        <f t="shared" si="9"/>
        <v>0</v>
      </c>
      <c r="S25" s="18">
        <f>IF(ISBLANK(B25), 0, VLOOKUP(B25, Master!$A$3:$J$286, 10, FALSE))</f>
        <v>0</v>
      </c>
      <c r="T25" s="18">
        <f t="shared" si="7"/>
        <v>0</v>
      </c>
    </row>
    <row r="26" spans="1:20" x14ac:dyDescent="0.2">
      <c r="A26" s="20"/>
      <c r="B26" s="20"/>
      <c r="C26" s="19"/>
      <c r="D26" s="19"/>
      <c r="E26" s="18" t="str">
        <f>IF(ISBLANK(B26), "", VLOOKUP(B26, Master!$A$3:$I$286, 2, FALSE))</f>
        <v/>
      </c>
      <c r="F26" s="18">
        <f t="shared" si="8"/>
        <v>0</v>
      </c>
      <c r="G26" s="18" t="str">
        <f>IF(ISBLANK(B26), "", VLOOKUP(B26, Master!$A$3:$I$286, 3, FALSE))</f>
        <v/>
      </c>
      <c r="H26" s="18">
        <f t="shared" si="2"/>
        <v>0</v>
      </c>
      <c r="I26" s="18" t="str">
        <f>IF(ISBLANK(B26), "", VLOOKUP(B26, Master!$A$3:$I$286, 4, FALSE))</f>
        <v/>
      </c>
      <c r="J26" s="18">
        <f t="shared" si="3"/>
        <v>0</v>
      </c>
      <c r="K26" s="18" t="str">
        <f>IF(ISBLANK(B26), "", VLOOKUP(B26, Master!$A$3:$I$286, 5, FALSE))</f>
        <v/>
      </c>
      <c r="L26" s="18">
        <f t="shared" si="4"/>
        <v>0</v>
      </c>
      <c r="M26" s="18" t="str">
        <f>IF(ISBLANK(B26), "", VLOOKUP(B26, Master!$A$3:$I$286, 6, FALSE))</f>
        <v/>
      </c>
      <c r="N26" s="18">
        <f t="shared" si="5"/>
        <v>0</v>
      </c>
      <c r="O26" s="18" t="str">
        <f>IF(ISBLANK(B26), "", VLOOKUP(B26, Master!$A$3:$I$286, 7, FALSE))</f>
        <v/>
      </c>
      <c r="P26" s="18">
        <f t="shared" si="6"/>
        <v>0</v>
      </c>
      <c r="Q26" s="44" t="str">
        <f>IF(ISBLANK(B26), "", VLOOKUP(B26, Master!$A$3:$I$286, 8, FALSE))</f>
        <v/>
      </c>
      <c r="R26" s="44">
        <f t="shared" si="9"/>
        <v>0</v>
      </c>
      <c r="S26" s="18">
        <f>IF(ISBLANK(B26), 0, VLOOKUP(B26, Master!$A$3:$J$286, 10, FALSE))</f>
        <v>0</v>
      </c>
      <c r="T26" s="18">
        <f t="shared" si="7"/>
        <v>0</v>
      </c>
    </row>
    <row r="27" spans="1:20" x14ac:dyDescent="0.2">
      <c r="A27" s="20"/>
      <c r="B27" s="20"/>
      <c r="C27" s="19"/>
      <c r="D27" s="19"/>
      <c r="E27" s="18" t="str">
        <f>IF(ISBLANK(B27), "", VLOOKUP(B27, Master!$A$3:$I$286, 2, FALSE))</f>
        <v/>
      </c>
      <c r="F27" s="18">
        <f t="shared" si="8"/>
        <v>0</v>
      </c>
      <c r="G27" s="18" t="str">
        <f>IF(ISBLANK(B27), "", VLOOKUP(B27, Master!$A$3:$I$286, 3, FALSE))</f>
        <v/>
      </c>
      <c r="H27" s="18">
        <f t="shared" si="2"/>
        <v>0</v>
      </c>
      <c r="I27" s="18" t="str">
        <f>IF(ISBLANK(B27), "", VLOOKUP(B27, Master!$A$3:$I$286, 4, FALSE))</f>
        <v/>
      </c>
      <c r="J27" s="18">
        <f t="shared" si="3"/>
        <v>0</v>
      </c>
      <c r="K27" s="18" t="str">
        <f>IF(ISBLANK(B27), "", VLOOKUP(B27, Master!$A$3:$I$286, 5, FALSE))</f>
        <v/>
      </c>
      <c r="L27" s="18">
        <f t="shared" si="4"/>
        <v>0</v>
      </c>
      <c r="M27" s="18" t="str">
        <f>IF(ISBLANK(B27), "", VLOOKUP(B27, Master!$A$3:$I$286, 6, FALSE))</f>
        <v/>
      </c>
      <c r="N27" s="18">
        <f t="shared" si="5"/>
        <v>0</v>
      </c>
      <c r="O27" s="18" t="str">
        <f>IF(ISBLANK(B27), "", VLOOKUP(B27, Master!$A$3:$I$286, 7, FALSE))</f>
        <v/>
      </c>
      <c r="P27" s="18">
        <f t="shared" si="6"/>
        <v>0</v>
      </c>
      <c r="Q27" s="44" t="str">
        <f>IF(ISBLANK(B27), "", VLOOKUP(B27, Master!$A$3:$I$286, 8, FALSE))</f>
        <v/>
      </c>
      <c r="R27" s="44">
        <f t="shared" si="9"/>
        <v>0</v>
      </c>
      <c r="S27" s="18">
        <f>IF(ISBLANK(B27), 0, VLOOKUP(B27, Master!$A$3:$J$286, 10, FALSE))</f>
        <v>0</v>
      </c>
      <c r="T27" s="18">
        <f t="shared" si="7"/>
        <v>0</v>
      </c>
    </row>
    <row r="28" spans="1:20" x14ac:dyDescent="0.2">
      <c r="A28" s="20"/>
      <c r="B28" s="20"/>
      <c r="C28" s="19"/>
      <c r="D28" s="19"/>
      <c r="E28" s="18" t="str">
        <f>IF(ISBLANK(B28), "", VLOOKUP(B28, Master!$A$3:$I$286, 2, FALSE))</f>
        <v/>
      </c>
      <c r="F28" s="18">
        <f t="shared" si="8"/>
        <v>0</v>
      </c>
      <c r="G28" s="18" t="str">
        <f>IF(ISBLANK(B28), "", VLOOKUP(B28, Master!$A$3:$I$286, 3, FALSE))</f>
        <v/>
      </c>
      <c r="H28" s="18">
        <f t="shared" si="2"/>
        <v>0</v>
      </c>
      <c r="I28" s="18" t="str">
        <f>IF(ISBLANK(B28), "", VLOOKUP(B28, Master!$A$3:$I$286, 4, FALSE))</f>
        <v/>
      </c>
      <c r="J28" s="18">
        <f t="shared" si="3"/>
        <v>0</v>
      </c>
      <c r="K28" s="18" t="str">
        <f>IF(ISBLANK(B28), "", VLOOKUP(B28, Master!$A$3:$I$286, 5, FALSE))</f>
        <v/>
      </c>
      <c r="L28" s="18">
        <f t="shared" si="4"/>
        <v>0</v>
      </c>
      <c r="M28" s="18" t="str">
        <f>IF(ISBLANK(B28), "", VLOOKUP(B28, Master!$A$3:$I$286, 6, FALSE))</f>
        <v/>
      </c>
      <c r="N28" s="18">
        <f t="shared" si="5"/>
        <v>0</v>
      </c>
      <c r="O28" s="18" t="str">
        <f>IF(ISBLANK(B28), "", VLOOKUP(B28, Master!$A$3:$I$286, 7, FALSE))</f>
        <v/>
      </c>
      <c r="P28" s="18">
        <f t="shared" si="6"/>
        <v>0</v>
      </c>
      <c r="Q28" s="44" t="str">
        <f>IF(ISBLANK(B28), "", VLOOKUP(B28, Master!$A$3:$I$286, 8, FALSE))</f>
        <v/>
      </c>
      <c r="R28" s="44">
        <f t="shared" si="9"/>
        <v>0</v>
      </c>
      <c r="S28" s="18">
        <f>IF(ISBLANK(B28), 0, VLOOKUP(B28, Master!$A$3:$J$286, 10, FALSE))</f>
        <v>0</v>
      </c>
      <c r="T28" s="18">
        <f t="shared" si="7"/>
        <v>0</v>
      </c>
    </row>
    <row r="29" spans="1:20" x14ac:dyDescent="0.2">
      <c r="A29" s="20"/>
      <c r="B29" s="20"/>
      <c r="C29" s="19"/>
      <c r="D29" s="19"/>
      <c r="E29" s="18" t="str">
        <f>IF(ISBLANK(B29), "", VLOOKUP(B29, Master!$A$3:$I$286, 2, FALSE))</f>
        <v/>
      </c>
      <c r="F29" s="18">
        <f t="shared" si="8"/>
        <v>0</v>
      </c>
      <c r="G29" s="18" t="str">
        <f>IF(ISBLANK(B29), "", VLOOKUP(B29, Master!$A$3:$I$286, 3, FALSE))</f>
        <v/>
      </c>
      <c r="H29" s="18">
        <f t="shared" si="2"/>
        <v>0</v>
      </c>
      <c r="I29" s="18" t="str">
        <f>IF(ISBLANK(B29), "", VLOOKUP(B29, Master!$A$3:$I$286, 4, FALSE))</f>
        <v/>
      </c>
      <c r="J29" s="18">
        <f t="shared" si="3"/>
        <v>0</v>
      </c>
      <c r="K29" s="18" t="str">
        <f>IF(ISBLANK(B29), "", VLOOKUP(B29, Master!$A$3:$I$286, 5, FALSE))</f>
        <v/>
      </c>
      <c r="L29" s="18">
        <f t="shared" si="4"/>
        <v>0</v>
      </c>
      <c r="M29" s="18" t="str">
        <f>IF(ISBLANK(B29), "", VLOOKUP(B29, Master!$A$3:$I$286, 6, FALSE))</f>
        <v/>
      </c>
      <c r="N29" s="18">
        <f t="shared" si="5"/>
        <v>0</v>
      </c>
      <c r="O29" s="18" t="str">
        <f>IF(ISBLANK(B29), "", VLOOKUP(B29, Master!$A$3:$I$286, 7, FALSE))</f>
        <v/>
      </c>
      <c r="P29" s="18">
        <f t="shared" si="6"/>
        <v>0</v>
      </c>
      <c r="Q29" s="44" t="str">
        <f>IF(ISBLANK(B29), "", VLOOKUP(B29, Master!$A$3:$I$286, 8, FALSE))</f>
        <v/>
      </c>
      <c r="R29" s="44">
        <f t="shared" si="9"/>
        <v>0</v>
      </c>
      <c r="S29" s="18">
        <f>IF(ISBLANK(B29), 0, VLOOKUP(B29, Master!$A$3:$J$286, 10, FALSE))</f>
        <v>0</v>
      </c>
      <c r="T29" s="18">
        <f t="shared" si="7"/>
        <v>0</v>
      </c>
    </row>
    <row r="30" spans="1:20" x14ac:dyDescent="0.2">
      <c r="A30" s="20"/>
      <c r="B30" s="20"/>
      <c r="C30" s="19"/>
      <c r="D30" s="19"/>
      <c r="E30" s="18" t="str">
        <f>IF(ISBLANK(B30), "", VLOOKUP(B30, Master!$A$3:$I$286, 2, FALSE))</f>
        <v/>
      </c>
      <c r="F30" s="18">
        <f t="shared" si="8"/>
        <v>0</v>
      </c>
      <c r="G30" s="18" t="str">
        <f>IF(ISBLANK(B30), "", VLOOKUP(B30, Master!$A$3:$I$286, 3, FALSE))</f>
        <v/>
      </c>
      <c r="H30" s="18">
        <f t="shared" si="2"/>
        <v>0</v>
      </c>
      <c r="I30" s="18" t="str">
        <f>IF(ISBLANK(B30), "", VLOOKUP(B30, Master!$A$3:$I$286, 4, FALSE))</f>
        <v/>
      </c>
      <c r="J30" s="18">
        <f t="shared" si="3"/>
        <v>0</v>
      </c>
      <c r="K30" s="18" t="str">
        <f>IF(ISBLANK(B30), "", VLOOKUP(B30, Master!$A$3:$I$286, 5, FALSE))</f>
        <v/>
      </c>
      <c r="L30" s="18">
        <f t="shared" si="4"/>
        <v>0</v>
      </c>
      <c r="M30" s="18" t="str">
        <f>IF(ISBLANK(B30), "", VLOOKUP(B30, Master!$A$3:$I$286, 6, FALSE))</f>
        <v/>
      </c>
      <c r="N30" s="18">
        <f t="shared" si="5"/>
        <v>0</v>
      </c>
      <c r="O30" s="18" t="str">
        <f>IF(ISBLANK(B30), "", VLOOKUP(B30, Master!$A$3:$I$286, 7, FALSE))</f>
        <v/>
      </c>
      <c r="P30" s="18">
        <f t="shared" si="6"/>
        <v>0</v>
      </c>
      <c r="Q30" s="44" t="str">
        <f>IF(ISBLANK(B30), "", VLOOKUP(B30, Master!$A$3:$I$286, 8, FALSE))</f>
        <v/>
      </c>
      <c r="R30" s="44">
        <f t="shared" si="9"/>
        <v>0</v>
      </c>
      <c r="S30" s="18">
        <f>IF(ISBLANK(B30), 0, VLOOKUP(B30, Master!$A$3:$J$286, 10, FALSE))</f>
        <v>0</v>
      </c>
      <c r="T30" s="18">
        <f t="shared" si="7"/>
        <v>0</v>
      </c>
    </row>
    <row r="31" spans="1:20" x14ac:dyDescent="0.2">
      <c r="A31" s="20"/>
      <c r="B31" s="20"/>
      <c r="C31" s="19"/>
      <c r="D31" s="19"/>
      <c r="E31" s="18" t="str">
        <f>IF(ISBLANK(B31), "", VLOOKUP(B31, Master!$A$3:$I$286, 2, FALSE))</f>
        <v/>
      </c>
      <c r="F31" s="18">
        <f t="shared" si="8"/>
        <v>0</v>
      </c>
      <c r="G31" s="18" t="str">
        <f>IF(ISBLANK(B31), "", VLOOKUP(B31, Master!$A$3:$I$286, 3, FALSE))</f>
        <v/>
      </c>
      <c r="H31" s="18">
        <f t="shared" si="2"/>
        <v>0</v>
      </c>
      <c r="I31" s="18" t="str">
        <f>IF(ISBLANK(B31), "", VLOOKUP(B31, Master!$A$3:$I$286, 4, FALSE))</f>
        <v/>
      </c>
      <c r="J31" s="18">
        <f t="shared" si="3"/>
        <v>0</v>
      </c>
      <c r="K31" s="18" t="str">
        <f>IF(ISBLANK(B31), "", VLOOKUP(B31, Master!$A$3:$I$286, 5, FALSE))</f>
        <v/>
      </c>
      <c r="L31" s="18">
        <f t="shared" si="4"/>
        <v>0</v>
      </c>
      <c r="M31" s="18" t="str">
        <f>IF(ISBLANK(B31), "", VLOOKUP(B31, Master!$A$3:$I$286, 6, FALSE))</f>
        <v/>
      </c>
      <c r="N31" s="18">
        <f t="shared" si="5"/>
        <v>0</v>
      </c>
      <c r="O31" s="18" t="str">
        <f>IF(ISBLANK(B31), "", VLOOKUP(B31, Master!$A$3:$I$286, 7, FALSE))</f>
        <v/>
      </c>
      <c r="P31" s="18">
        <f t="shared" si="6"/>
        <v>0</v>
      </c>
      <c r="Q31" s="44" t="str">
        <f>IF(ISBLANK(B31), "", VLOOKUP(B31, Master!$A$3:$I$286, 8, FALSE))</f>
        <v/>
      </c>
      <c r="R31" s="44">
        <f t="shared" si="9"/>
        <v>0</v>
      </c>
      <c r="S31" s="18">
        <f>IF(ISBLANK(B31), 0, VLOOKUP(B31, Master!$A$3:$J$286, 10, FALSE))</f>
        <v>0</v>
      </c>
      <c r="T31" s="18">
        <f t="shared" si="7"/>
        <v>0</v>
      </c>
    </row>
    <row r="32" spans="1:20" x14ac:dyDescent="0.2">
      <c r="A32" s="20"/>
      <c r="B32" s="20"/>
      <c r="C32" s="19"/>
      <c r="D32" s="19"/>
      <c r="E32" s="18" t="str">
        <f>IF(ISBLANK(B32), "", VLOOKUP(B32, Master!$A$3:$I$286, 2, FALSE))</f>
        <v/>
      </c>
      <c r="F32" s="18">
        <f t="shared" si="8"/>
        <v>0</v>
      </c>
      <c r="G32" s="18" t="str">
        <f>IF(ISBLANK(B32), "", VLOOKUP(B32, Master!$A$3:$I$286, 3, FALSE))</f>
        <v/>
      </c>
      <c r="H32" s="18">
        <f t="shared" si="2"/>
        <v>0</v>
      </c>
      <c r="I32" s="18" t="str">
        <f>IF(ISBLANK(B32), "", VLOOKUP(B32, Master!$A$3:$I$286, 4, FALSE))</f>
        <v/>
      </c>
      <c r="J32" s="18">
        <f t="shared" si="3"/>
        <v>0</v>
      </c>
      <c r="K32" s="18" t="str">
        <f>IF(ISBLANK(B32), "", VLOOKUP(B32, Master!$A$3:$I$286, 5, FALSE))</f>
        <v/>
      </c>
      <c r="L32" s="18">
        <f t="shared" si="4"/>
        <v>0</v>
      </c>
      <c r="M32" s="18" t="str">
        <f>IF(ISBLANK(B32), "", VLOOKUP(B32, Master!$A$3:$I$286, 6, FALSE))</f>
        <v/>
      </c>
      <c r="N32" s="18">
        <f t="shared" si="5"/>
        <v>0</v>
      </c>
      <c r="O32" s="18" t="str">
        <f>IF(ISBLANK(B32), "", VLOOKUP(B32, Master!$A$3:$I$286, 7, FALSE))</f>
        <v/>
      </c>
      <c r="P32" s="18">
        <f t="shared" si="6"/>
        <v>0</v>
      </c>
      <c r="Q32" s="44" t="str">
        <f>IF(ISBLANK(B32), "", VLOOKUP(B32, Master!$A$3:$I$286, 8, FALSE))</f>
        <v/>
      </c>
      <c r="R32" s="44">
        <f t="shared" si="9"/>
        <v>0</v>
      </c>
      <c r="S32" s="18">
        <f>IF(ISBLANK(B32), 0, VLOOKUP(B32, Master!$A$3:$J$286, 10, FALSE))</f>
        <v>0</v>
      </c>
      <c r="T32" s="18">
        <f t="shared" si="7"/>
        <v>0</v>
      </c>
    </row>
    <row r="33" spans="1:21" x14ac:dyDescent="0.2">
      <c r="A33" s="20"/>
      <c r="B33" s="20"/>
      <c r="C33" s="19"/>
      <c r="D33" s="19"/>
      <c r="E33" s="18" t="str">
        <f>IF(ISBLANK(B33), "", VLOOKUP(B33, Master!$A$3:$I$286, 2, FALSE))</f>
        <v/>
      </c>
      <c r="F33" s="18">
        <f t="shared" si="8"/>
        <v>0</v>
      </c>
      <c r="G33" s="18" t="str">
        <f>IF(ISBLANK(B33), "", VLOOKUP(B33, Master!$A$3:$I$286, 3, FALSE))</f>
        <v/>
      </c>
      <c r="H33" s="18">
        <f t="shared" si="2"/>
        <v>0</v>
      </c>
      <c r="I33" s="18" t="str">
        <f>IF(ISBLANK(B33), "", VLOOKUP(B33, Master!$A$3:$I$286, 4, FALSE))</f>
        <v/>
      </c>
      <c r="J33" s="18">
        <f t="shared" si="3"/>
        <v>0</v>
      </c>
      <c r="K33" s="18" t="str">
        <f>IF(ISBLANK(B33), "", VLOOKUP(B33, Master!$A$3:$I$286, 5, FALSE))</f>
        <v/>
      </c>
      <c r="L33" s="18">
        <f t="shared" si="4"/>
        <v>0</v>
      </c>
      <c r="M33" s="18" t="str">
        <f>IF(ISBLANK(B33), "", VLOOKUP(B33, Master!$A$3:$I$286, 6, FALSE))</f>
        <v/>
      </c>
      <c r="N33" s="18">
        <f t="shared" si="5"/>
        <v>0</v>
      </c>
      <c r="O33" s="18" t="str">
        <f>IF(ISBLANK(B33), "", VLOOKUP(B33, Master!$A$3:$I$286, 7, FALSE))</f>
        <v/>
      </c>
      <c r="P33" s="18">
        <f t="shared" si="6"/>
        <v>0</v>
      </c>
      <c r="Q33" s="44" t="str">
        <f>IF(ISBLANK(B33), "", VLOOKUP(B33, Master!$A$3:$I$286, 8, FALSE))</f>
        <v/>
      </c>
      <c r="R33" s="44">
        <f t="shared" si="9"/>
        <v>0</v>
      </c>
      <c r="S33" s="18">
        <f>IF(ISBLANK(B33), 0, VLOOKUP(B33, Master!$A$3:$J$286, 10, FALSE))</f>
        <v>0</v>
      </c>
      <c r="T33" s="18">
        <f t="shared" si="7"/>
        <v>0</v>
      </c>
    </row>
    <row r="34" spans="1:21" x14ac:dyDescent="0.2">
      <c r="A34" s="20"/>
      <c r="B34" s="20"/>
      <c r="C34" s="19"/>
      <c r="D34" s="19"/>
      <c r="E34" s="18" t="str">
        <f>IF(ISBLANK(B34), "", VLOOKUP(B34, Master!$A$3:$I$286, 2, FALSE))</f>
        <v/>
      </c>
      <c r="F34" s="18">
        <f t="shared" si="8"/>
        <v>0</v>
      </c>
      <c r="G34" s="18" t="str">
        <f>IF(ISBLANK(B34), "", VLOOKUP(B34, Master!$A$3:$I$286, 3, FALSE))</f>
        <v/>
      </c>
      <c r="H34" s="18">
        <f t="shared" si="2"/>
        <v>0</v>
      </c>
      <c r="I34" s="18" t="str">
        <f>IF(ISBLANK(B34), "", VLOOKUP(B34, Master!$A$3:$I$286, 4, FALSE))</f>
        <v/>
      </c>
      <c r="J34" s="18">
        <f t="shared" si="3"/>
        <v>0</v>
      </c>
      <c r="K34" s="18" t="str">
        <f>IF(ISBLANK(B34), "", VLOOKUP(B34, Master!$A$3:$I$286, 5, FALSE))</f>
        <v/>
      </c>
      <c r="L34" s="18">
        <f t="shared" si="4"/>
        <v>0</v>
      </c>
      <c r="M34" s="18" t="str">
        <f>IF(ISBLANK(B34), "", VLOOKUP(B34, Master!$A$3:$I$286, 6, FALSE))</f>
        <v/>
      </c>
      <c r="N34" s="18">
        <f t="shared" si="5"/>
        <v>0</v>
      </c>
      <c r="O34" s="18" t="str">
        <f>IF(ISBLANK(B34), "", VLOOKUP(B34, Master!$A$3:$I$286, 7, FALSE))</f>
        <v/>
      </c>
      <c r="P34" s="18">
        <f t="shared" si="6"/>
        <v>0</v>
      </c>
      <c r="Q34" s="44" t="str">
        <f>IF(ISBLANK(B34), "", VLOOKUP(B34, Master!$A$3:$I$286, 8, FALSE))</f>
        <v/>
      </c>
      <c r="R34" s="44">
        <f t="shared" si="9"/>
        <v>0</v>
      </c>
      <c r="S34" s="18">
        <f>IF(ISBLANK(B34), 0, VLOOKUP(B34, Master!$A$3:$J$286, 10, FALSE))</f>
        <v>0</v>
      </c>
      <c r="T34" s="18">
        <f t="shared" si="7"/>
        <v>0</v>
      </c>
    </row>
    <row r="35" spans="1:21" x14ac:dyDescent="0.2">
      <c r="A35" s="20"/>
      <c r="B35" s="20"/>
      <c r="C35" s="19"/>
      <c r="D35" s="19"/>
      <c r="E35" s="18" t="str">
        <f>IF(ISBLANK(B35), "", VLOOKUP(B35, Master!$A$3:$I$286, 2, FALSE))</f>
        <v/>
      </c>
      <c r="F35" s="18">
        <f t="shared" si="8"/>
        <v>0</v>
      </c>
      <c r="G35" s="18" t="str">
        <f>IF(ISBLANK(B35), "", VLOOKUP(B35, Master!$A$3:$I$286, 3, FALSE))</f>
        <v/>
      </c>
      <c r="H35" s="18">
        <f t="shared" si="2"/>
        <v>0</v>
      </c>
      <c r="I35" s="18" t="str">
        <f>IF(ISBLANK(B35), "", VLOOKUP(B35, Master!$A$3:$I$286, 4, FALSE))</f>
        <v/>
      </c>
      <c r="J35" s="18">
        <f t="shared" si="3"/>
        <v>0</v>
      </c>
      <c r="K35" s="18" t="str">
        <f>IF(ISBLANK(B35), "", VLOOKUP(B35, Master!$A$3:$I$286, 5, FALSE))</f>
        <v/>
      </c>
      <c r="L35" s="18">
        <f t="shared" si="4"/>
        <v>0</v>
      </c>
      <c r="M35" s="18" t="str">
        <f>IF(ISBLANK(B35), "", VLOOKUP(B35, Master!$A$3:$I$286, 6, FALSE))</f>
        <v/>
      </c>
      <c r="N35" s="18">
        <f t="shared" si="5"/>
        <v>0</v>
      </c>
      <c r="O35" s="18" t="str">
        <f>IF(ISBLANK(B35), "", VLOOKUP(B35, Master!$A$3:$I$286, 7, FALSE))</f>
        <v/>
      </c>
      <c r="P35" s="18">
        <f t="shared" si="6"/>
        <v>0</v>
      </c>
      <c r="Q35" s="44" t="str">
        <f>IF(ISBLANK(B35), "", VLOOKUP(B35, Master!$A$3:$I$286, 8, FALSE))</f>
        <v/>
      </c>
      <c r="R35" s="44">
        <f t="shared" si="9"/>
        <v>0</v>
      </c>
      <c r="S35" s="18">
        <f>IF(ISBLANK(B35), 0, VLOOKUP(B35, Master!$A$3:$J$286, 10, FALSE))</f>
        <v>0</v>
      </c>
      <c r="T35" s="18">
        <f t="shared" si="7"/>
        <v>0</v>
      </c>
    </row>
    <row r="36" spans="1:21" x14ac:dyDescent="0.2">
      <c r="B36" s="56"/>
      <c r="C36" s="51" t="s">
        <v>13</v>
      </c>
      <c r="D36" s="52">
        <f>SUM(D11:D35)</f>
        <v>0</v>
      </c>
      <c r="E36" s="52">
        <f t="shared" ref="E36:R36" si="10">SUM(E11:E35)</f>
        <v>0</v>
      </c>
      <c r="F36" s="52">
        <f t="shared" si="10"/>
        <v>0</v>
      </c>
      <c r="G36" s="52">
        <f t="shared" si="10"/>
        <v>0</v>
      </c>
      <c r="H36" s="52">
        <f t="shared" si="10"/>
        <v>0</v>
      </c>
      <c r="I36" s="52">
        <f t="shared" si="10"/>
        <v>0</v>
      </c>
      <c r="J36" s="52">
        <f t="shared" si="10"/>
        <v>0</v>
      </c>
      <c r="K36" s="52">
        <f t="shared" si="10"/>
        <v>0</v>
      </c>
      <c r="L36" s="52">
        <f t="shared" si="10"/>
        <v>0</v>
      </c>
      <c r="M36" s="52">
        <f t="shared" si="10"/>
        <v>0</v>
      </c>
      <c r="N36" s="52">
        <f t="shared" si="10"/>
        <v>0</v>
      </c>
      <c r="O36" s="52">
        <f t="shared" si="10"/>
        <v>0</v>
      </c>
      <c r="P36" s="52">
        <f t="shared" si="10"/>
        <v>0</v>
      </c>
      <c r="Q36" s="52">
        <f t="shared" si="10"/>
        <v>0</v>
      </c>
      <c r="R36" s="53">
        <f t="shared" si="10"/>
        <v>0</v>
      </c>
      <c r="S36" s="53"/>
      <c r="T36" s="54"/>
    </row>
    <row r="37" spans="1:21" s="2" customFormat="1" x14ac:dyDescent="0.2">
      <c r="F37" s="3">
        <f t="shared" ref="F37:P37" si="11">F36-F8</f>
        <v>-600</v>
      </c>
      <c r="G37" s="3"/>
      <c r="H37" s="3">
        <f t="shared" si="11"/>
        <v>-25</v>
      </c>
      <c r="I37" s="3"/>
      <c r="J37" s="3">
        <f t="shared" si="11"/>
        <v>-300</v>
      </c>
      <c r="K37" s="3"/>
      <c r="L37" s="3">
        <f t="shared" si="11"/>
        <v>-15</v>
      </c>
      <c r="M37" s="3"/>
      <c r="N37" s="3">
        <f t="shared" si="11"/>
        <v>-8</v>
      </c>
      <c r="O37" s="3"/>
      <c r="P37" s="3">
        <f t="shared" si="11"/>
        <v>-3</v>
      </c>
      <c r="Q37" s="3"/>
      <c r="T37" s="12"/>
    </row>
    <row r="38" spans="1:21" x14ac:dyDescent="0.2">
      <c r="G38" s="1"/>
    </row>
    <row r="39" spans="1:21" x14ac:dyDescent="0.2">
      <c r="G39" s="1"/>
    </row>
    <row r="40" spans="1:21" ht="12.75" customHeight="1" x14ac:dyDescent="0.2">
      <c r="B40" s="155" t="s">
        <v>207</v>
      </c>
      <c r="C40" s="156"/>
      <c r="D40" s="145"/>
      <c r="E40" s="146"/>
      <c r="F40" s="147"/>
      <c r="G40" s="43"/>
      <c r="L40" s="148" t="s">
        <v>169</v>
      </c>
      <c r="M40" s="148"/>
      <c r="N40" s="148"/>
      <c r="O40" s="148"/>
      <c r="P40" s="148"/>
      <c r="Q40" s="148"/>
      <c r="R40" s="148"/>
      <c r="S40" s="32"/>
      <c r="T40" s="32"/>
      <c r="U40" s="13"/>
    </row>
    <row r="41" spans="1:21" ht="38.25" x14ac:dyDescent="0.2">
      <c r="B41" s="8"/>
      <c r="C41" s="37" t="s">
        <v>168</v>
      </c>
      <c r="D41" s="36" t="s">
        <v>203</v>
      </c>
      <c r="F41" s="48" t="s">
        <v>209</v>
      </c>
      <c r="H41" s="38"/>
      <c r="I41" s="38"/>
      <c r="J41" s="32"/>
      <c r="K41" s="32"/>
      <c r="L41" s="148"/>
      <c r="M41" s="148"/>
      <c r="N41" s="148"/>
      <c r="O41" s="148"/>
      <c r="P41" s="148"/>
      <c r="Q41" s="148"/>
      <c r="R41" s="148"/>
      <c r="S41" s="32"/>
    </row>
    <row r="42" spans="1:21" x14ac:dyDescent="0.2">
      <c r="B42" s="33" t="s">
        <v>19</v>
      </c>
      <c r="C42" s="34"/>
      <c r="D42" s="34"/>
      <c r="F42" s="35"/>
      <c r="J42" s="32"/>
      <c r="K42" s="32"/>
      <c r="L42" s="32"/>
      <c r="M42" s="32"/>
      <c r="N42" s="32"/>
      <c r="O42" s="32"/>
      <c r="P42" s="32"/>
      <c r="Q42" s="32"/>
      <c r="R42" s="32"/>
      <c r="S42" s="32"/>
    </row>
    <row r="43" spans="1:21" x14ac:dyDescent="0.2">
      <c r="B43" s="46">
        <f>B11</f>
        <v>0</v>
      </c>
      <c r="C43" s="20"/>
      <c r="D43" s="18">
        <f t="shared" ref="D43:D54" si="12">T11*$D$40</f>
        <v>0</v>
      </c>
      <c r="F43" s="47">
        <f>R11*D40</f>
        <v>0</v>
      </c>
    </row>
    <row r="44" spans="1:21" x14ac:dyDescent="0.2">
      <c r="B44" s="46">
        <f t="shared" ref="B44:B54" si="13">B12</f>
        <v>0</v>
      </c>
      <c r="C44" s="20"/>
      <c r="D44" s="18">
        <f t="shared" si="12"/>
        <v>0</v>
      </c>
      <c r="F44" s="47">
        <f>R12*D40</f>
        <v>0</v>
      </c>
    </row>
    <row r="45" spans="1:21" x14ac:dyDescent="0.2">
      <c r="B45" s="46">
        <f t="shared" si="13"/>
        <v>0</v>
      </c>
      <c r="C45" s="20"/>
      <c r="D45" s="18">
        <f t="shared" si="12"/>
        <v>0</v>
      </c>
      <c r="F45" s="47">
        <f>R13*D40</f>
        <v>0</v>
      </c>
    </row>
    <row r="46" spans="1:21" x14ac:dyDescent="0.2">
      <c r="B46" s="46">
        <f t="shared" si="13"/>
        <v>0</v>
      </c>
      <c r="C46" s="20"/>
      <c r="D46" s="18">
        <f t="shared" si="12"/>
        <v>0</v>
      </c>
      <c r="F46" s="47">
        <f>R14*D40</f>
        <v>0</v>
      </c>
    </row>
    <row r="47" spans="1:21" x14ac:dyDescent="0.2">
      <c r="B47" s="46">
        <f t="shared" si="13"/>
        <v>0</v>
      </c>
      <c r="C47" s="20"/>
      <c r="D47" s="18">
        <f t="shared" si="12"/>
        <v>0</v>
      </c>
      <c r="F47" s="47">
        <f>R15*D40</f>
        <v>0</v>
      </c>
    </row>
    <row r="48" spans="1:21" x14ac:dyDescent="0.2">
      <c r="B48" s="46">
        <f t="shared" si="13"/>
        <v>0</v>
      </c>
      <c r="C48" s="20"/>
      <c r="D48" s="18">
        <f t="shared" si="12"/>
        <v>0</v>
      </c>
      <c r="F48" s="47">
        <f>R16*D40</f>
        <v>0</v>
      </c>
    </row>
    <row r="49" spans="2:9" x14ac:dyDescent="0.2">
      <c r="B49" s="46">
        <f t="shared" si="13"/>
        <v>0</v>
      </c>
      <c r="C49" s="20"/>
      <c r="D49" s="18">
        <f t="shared" si="12"/>
        <v>0</v>
      </c>
      <c r="F49" s="47">
        <f>R17*D40</f>
        <v>0</v>
      </c>
    </row>
    <row r="50" spans="2:9" x14ac:dyDescent="0.2">
      <c r="B50" s="46">
        <f t="shared" si="13"/>
        <v>0</v>
      </c>
      <c r="C50" s="20"/>
      <c r="D50" s="18">
        <f t="shared" si="12"/>
        <v>0</v>
      </c>
      <c r="F50" s="47">
        <f>R18*D40</f>
        <v>0</v>
      </c>
    </row>
    <row r="51" spans="2:9" x14ac:dyDescent="0.2">
      <c r="B51" s="46">
        <f t="shared" si="13"/>
        <v>0</v>
      </c>
      <c r="C51" s="20"/>
      <c r="D51" s="18">
        <f t="shared" si="12"/>
        <v>0</v>
      </c>
      <c r="F51" s="47">
        <f>R21*D40</f>
        <v>0</v>
      </c>
    </row>
    <row r="52" spans="2:9" x14ac:dyDescent="0.2">
      <c r="B52" s="46">
        <f t="shared" si="13"/>
        <v>0</v>
      </c>
      <c r="C52" s="20"/>
      <c r="D52" s="18">
        <f t="shared" si="12"/>
        <v>0</v>
      </c>
      <c r="F52" s="47">
        <f>R20*D40</f>
        <v>0</v>
      </c>
    </row>
    <row r="53" spans="2:9" x14ac:dyDescent="0.2">
      <c r="B53" s="46">
        <f t="shared" si="13"/>
        <v>0</v>
      </c>
      <c r="C53" s="20"/>
      <c r="D53" s="18">
        <f t="shared" si="12"/>
        <v>0</v>
      </c>
      <c r="F53" s="47">
        <f>R21*D40</f>
        <v>0</v>
      </c>
    </row>
    <row r="54" spans="2:9" x14ac:dyDescent="0.2">
      <c r="B54" s="46">
        <f t="shared" si="13"/>
        <v>0</v>
      </c>
      <c r="C54" s="20"/>
      <c r="D54" s="18">
        <f t="shared" si="12"/>
        <v>0</v>
      </c>
      <c r="F54" s="47">
        <f>R22*D40</f>
        <v>0</v>
      </c>
    </row>
    <row r="55" spans="2:9" x14ac:dyDescent="0.2">
      <c r="B55" s="33" t="str">
        <f>A23</f>
        <v>Snack</v>
      </c>
      <c r="C55" s="34"/>
      <c r="D55" s="34"/>
      <c r="F55" s="49"/>
    </row>
    <row r="56" spans="2:9" x14ac:dyDescent="0.2">
      <c r="B56" s="18">
        <f t="shared" ref="B56:B67" si="14">B24</f>
        <v>0</v>
      </c>
      <c r="C56" s="20"/>
      <c r="D56" s="18">
        <f t="shared" ref="D56:D67" si="15">T24*$D$40</f>
        <v>0</v>
      </c>
      <c r="F56" s="47">
        <f>R24*D40</f>
        <v>0</v>
      </c>
      <c r="H56" s="14"/>
      <c r="I56" s="14"/>
    </row>
    <row r="57" spans="2:9" x14ac:dyDescent="0.2">
      <c r="B57" s="18">
        <f t="shared" si="14"/>
        <v>0</v>
      </c>
      <c r="C57" s="20"/>
      <c r="D57" s="18">
        <f t="shared" si="15"/>
        <v>0</v>
      </c>
      <c r="F57" s="47">
        <f>R25*D40</f>
        <v>0</v>
      </c>
    </row>
    <row r="58" spans="2:9" x14ac:dyDescent="0.2">
      <c r="B58" s="18">
        <f t="shared" si="14"/>
        <v>0</v>
      </c>
      <c r="C58" s="20"/>
      <c r="D58" s="18">
        <f t="shared" si="15"/>
        <v>0</v>
      </c>
      <c r="F58" s="47">
        <f>R26*D40</f>
        <v>0</v>
      </c>
    </row>
    <row r="59" spans="2:9" x14ac:dyDescent="0.2">
      <c r="B59" s="18">
        <f t="shared" si="14"/>
        <v>0</v>
      </c>
      <c r="C59" s="20"/>
      <c r="D59" s="18">
        <f t="shared" si="15"/>
        <v>0</v>
      </c>
      <c r="F59" s="47">
        <f>R27*D40</f>
        <v>0</v>
      </c>
    </row>
    <row r="60" spans="2:9" x14ac:dyDescent="0.2">
      <c r="B60" s="18">
        <f t="shared" si="14"/>
        <v>0</v>
      </c>
      <c r="C60" s="20"/>
      <c r="D60" s="18">
        <f t="shared" si="15"/>
        <v>0</v>
      </c>
      <c r="F60" s="47">
        <f>R28*D40</f>
        <v>0</v>
      </c>
    </row>
    <row r="61" spans="2:9" x14ac:dyDescent="0.2">
      <c r="B61" s="18">
        <f t="shared" si="14"/>
        <v>0</v>
      </c>
      <c r="C61" s="20"/>
      <c r="D61" s="18">
        <f t="shared" si="15"/>
        <v>0</v>
      </c>
      <c r="F61" s="47">
        <f>R29*D40</f>
        <v>0</v>
      </c>
    </row>
    <row r="62" spans="2:9" x14ac:dyDescent="0.2">
      <c r="B62" s="18">
        <f t="shared" si="14"/>
        <v>0</v>
      </c>
      <c r="C62" s="20"/>
      <c r="D62" s="18">
        <f t="shared" si="15"/>
        <v>0</v>
      </c>
      <c r="F62" s="47">
        <f>R30*D40</f>
        <v>0</v>
      </c>
    </row>
    <row r="63" spans="2:9" x14ac:dyDescent="0.2">
      <c r="B63" s="18">
        <f t="shared" si="14"/>
        <v>0</v>
      </c>
      <c r="C63" s="20"/>
      <c r="D63" s="18">
        <f t="shared" si="15"/>
        <v>0</v>
      </c>
      <c r="F63" s="47">
        <f>R31*D40</f>
        <v>0</v>
      </c>
    </row>
    <row r="64" spans="2:9" x14ac:dyDescent="0.2">
      <c r="B64" s="18">
        <f t="shared" si="14"/>
        <v>0</v>
      </c>
      <c r="C64" s="20"/>
      <c r="D64" s="18">
        <f t="shared" si="15"/>
        <v>0</v>
      </c>
      <c r="F64" s="47">
        <f>R32*D40</f>
        <v>0</v>
      </c>
    </row>
    <row r="65" spans="1:6" x14ac:dyDescent="0.2">
      <c r="B65" s="18">
        <f t="shared" si="14"/>
        <v>0</v>
      </c>
      <c r="C65" s="20"/>
      <c r="D65" s="18">
        <f t="shared" si="15"/>
        <v>0</v>
      </c>
      <c r="F65" s="47">
        <f>R33*D40</f>
        <v>0</v>
      </c>
    </row>
    <row r="66" spans="1:6" x14ac:dyDescent="0.2">
      <c r="B66" s="18">
        <f t="shared" si="14"/>
        <v>0</v>
      </c>
      <c r="C66" s="20"/>
      <c r="D66" s="18">
        <f t="shared" si="15"/>
        <v>0</v>
      </c>
      <c r="F66" s="47">
        <f>R34*D40</f>
        <v>0</v>
      </c>
    </row>
    <row r="67" spans="1:6" x14ac:dyDescent="0.2">
      <c r="B67" s="18">
        <f t="shared" si="14"/>
        <v>0</v>
      </c>
      <c r="C67" s="20"/>
      <c r="D67" s="18">
        <f t="shared" si="15"/>
        <v>0</v>
      </c>
      <c r="F67" s="47">
        <f>R35*D40</f>
        <v>0</v>
      </c>
    </row>
    <row r="68" spans="1:6" x14ac:dyDescent="0.2">
      <c r="F68" s="55">
        <f>SUM(F43:F67)</f>
        <v>0</v>
      </c>
    </row>
    <row r="69" spans="1:6" x14ac:dyDescent="0.2">
      <c r="A69" s="1" t="s">
        <v>336</v>
      </c>
    </row>
  </sheetData>
  <sheetProtection algorithmName="SHA-512" hashValue="DMU8W0SPBG9MaeIIaCv0dZEZCVPbOdCJTIMvO55E8x/5WLno4A85vJElxuRKirZBCx+qh788nOJcDyr7jCpFaw==" saltValue="3E1nStMytBAadZVVgeBiwA==" spinCount="100000" sheet="1" objects="1" scenarios="1"/>
  <mergeCells count="9">
    <mergeCell ref="L40:R41"/>
    <mergeCell ref="D40:F40"/>
    <mergeCell ref="B40:C40"/>
    <mergeCell ref="R7:R9"/>
    <mergeCell ref="B1:T1"/>
    <mergeCell ref="B3:T3"/>
    <mergeCell ref="N5:R5"/>
    <mergeCell ref="A10:T10"/>
    <mergeCell ref="A23:T23"/>
  </mergeCells>
  <pageMargins left="0.39" right="0.4" top="0.5" bottom="1" header="0.5" footer="0.5"/>
  <headerFooter alignWithMargins="0"/>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Food_List!$1:$1</xm:f>
          </x14:formula1>
          <xm:sqref>A11:A22 A24:A35</xm:sqref>
        </x14:dataValidation>
        <x14:dataValidation type="list" allowBlank="1" showInputMessage="1" showErrorMessage="1">
          <x14:formula1>
            <xm:f>INDIRECT(HLOOKUP(A11, Food_List!$1:$2, 2, FALSE))</xm:f>
          </x14:formula1>
          <xm:sqref>B11:B22 B24:B35</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Introduction</vt:lpstr>
      <vt:lpstr>Instructions</vt:lpstr>
      <vt:lpstr>Food_List</vt:lpstr>
      <vt:lpstr>Master</vt:lpstr>
      <vt:lpstr>Menu Day 01</vt:lpstr>
      <vt:lpstr>Menu Day 02</vt:lpstr>
      <vt:lpstr>Menu Day 03</vt:lpstr>
      <vt:lpstr>Additional</vt:lpstr>
      <vt:lpstr>Dairy</vt:lpstr>
      <vt:lpstr>Eggs</vt:lpstr>
      <vt:lpstr>Fats</vt:lpstr>
      <vt:lpstr>Flesh</vt:lpstr>
      <vt:lpstr>Fruits</vt:lpstr>
      <vt:lpstr>Grain</vt:lpstr>
      <vt:lpstr>Misc</vt:lpstr>
      <vt:lpstr>Nuts</vt:lpstr>
      <vt:lpstr>Master!Print_Area</vt:lpstr>
      <vt:lpstr>Master!Print_Titles</vt:lpstr>
      <vt:lpstr>VitA</vt:lpstr>
    </vt:vector>
  </TitlesOfParts>
  <Company>World Vision Dev.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World Vision PD Hearth Food Composition Table Calculator</dc:title>
  <dc:creator>Diane_Baik@worldvision.ca;loria_kulathungam@worldvision.ca</dc:creator>
  <cp:keywords>© World Vision International  2016</cp:keywords>
  <cp:lastModifiedBy>Loria Kulathungam</cp:lastModifiedBy>
  <cp:lastPrinted>2015-07-23T03:37:03Z</cp:lastPrinted>
  <dcterms:created xsi:type="dcterms:W3CDTF">2007-01-27T07:44:32Z</dcterms:created>
  <dcterms:modified xsi:type="dcterms:W3CDTF">2016-05-25T20:31:33Z</dcterms:modified>
</cp:coreProperties>
</file>